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563" documentId="13_ncr:1_{F6CB121F-512D-4AA6-A0C1-0FB36C537598}" xr6:coauthVersionLast="47" xr6:coauthVersionMax="47" xr10:uidLastSave="{42732979-473D-4C39-A81E-7132C5684037}"/>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I2" i="6"/>
  <c r="J2" i="6"/>
  <c r="G3"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5" i="5"/>
  <c r="B6" i="5"/>
  <c r="B7" i="5"/>
  <c r="B8" i="5"/>
  <c r="B9" i="5"/>
  <c r="B10" i="5"/>
  <c r="B11" i="5"/>
  <c r="B12" i="5"/>
  <c r="B13" i="5"/>
  <c r="B14" i="5"/>
  <c r="B15" i="5"/>
  <c r="B16" i="5"/>
  <c r="B17"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<sst xmlns="http://schemas.openxmlformats.org/spreadsheetml/2006/main" count="180269" uniqueCount="39119">
  <si>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</si>
  <si>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</si>
  <si>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</si>
  <si>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</si>
  <si>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</si>
  <si>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</si>
  <si>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</si>
  <si>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</si>
  <si>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</si>
  <si>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</si>
  <si>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</si>
  <si>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</si>
  <si>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</si>
  <si>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</si>
  <si>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</si>
  <si>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</si>
  <si>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</si>
  <si>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</si>
  <si>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</si>
  <si>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</si>
  <si>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</si>
  <si>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</si>
  <si>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</si>
  <si>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</si>
  <si>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</si>
  <si>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</si>
  <si>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</si>
  <si>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</si>
  <si>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</si>
  <si>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</si>
  <si>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</si>
  <si>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</si>
  <si>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</si>
  <si>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</si>
  <si>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</si>
  <si>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</si>
  <si>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</si>
  <si>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</si>
  <si>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</si>
  <si>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</si>
  <si>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</si>
  <si>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</si>
  <si>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</si>
  <si>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</si>
  <si>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</si>
  <si>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</si>
  <si>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</si>
  <si>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</si>
  <si>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</si>
  <si>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</si>
  <si>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</si>
  <si>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</si>
  <si>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</si>
  <si>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</si>
  <si>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</si>
  <si>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</si>
  <si>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</si>
  <si>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</si>
  <si>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</si>
  <si>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</si>
  <si>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</si>
  <si>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</si>
  <si>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</si>
  <si>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</si>
  <si>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</si>
  <si>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</si>
  <si>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</si>
  <si>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</si>
  <si>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</si>
  <si>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</si>
  <si>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</si>
  <si>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</si>
  <si>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</si>
  <si>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</si>
  <si>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</si>
  <si>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</si>
  <si>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</si>
  <si>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</si>
  <si>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</si>
  <si>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</si>
  <si>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</si>
  <si>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</si>
  <si>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</si>
  <si>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</si>
  <si>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</si>
  <si>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</si>
  <si>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</si>
  <si>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</si>
  <si>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</si>
  <si>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</si>
  <si>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</si>
  <si>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</si>
  <si>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</si>
  <si>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</si>
  <si>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</si>
  <si>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</si>
  <si>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</si>
  <si>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</si>
  <si>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</si>
  <si>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</si>
  <si>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</si>
  <si>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</si>
  <si>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</si>
  <si>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</si>
  <si>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</si>
  <si>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</si>
  <si>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</si>
  <si>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</si>
  <si>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</si>
  <si>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</si>
  <si>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</si>
  <si>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</si>
  <si>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</si>
  <si>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</si>
  <si>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</si>
  <si>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</si>
  <si>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</si>
  <si>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</si>
  <si>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</si>
  <si>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</si>
  <si>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</si>
  <si>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</si>
  <si>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</si>
  <si>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</si>
  <si>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</si>
  <si>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</si>
  <si>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</si>
  <si>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</si>
  <si>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</si>
  <si>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</si>
  <si>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</si>
  <si>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</si>
  <si>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</si>
  <si>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</si>
  <si>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</si>
  <si>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</si>
  <si>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</si>
  <si>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</si>
  <si>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</si>
  <si>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</si>
  <si>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</si>
  <si>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</si>
  <si>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</si>
  <si>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</si>
  <si>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</si>
  <si>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</si>
  <si>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</si>
  <si>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</si>
  <si>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</si>
  <si>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</si>
  <si>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</si>
  <si>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</si>
  <si>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</si>
  <si>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</si>
  <si>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</si>
  <si>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</si>
  <si>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</si>
  <si>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</si>
  <si>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</si>
  <si>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</si>
  <si>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</si>
  <si>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</si>
  <si>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</si>
  <si>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</si>
  <si>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</si>
  <si>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</si>
  <si>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</si>
  <si>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</si>
  <si>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</si>
  <si>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</si>
  <si>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</si>
  <si>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</si>
  <si>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</si>
  <si>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</si>
  <si>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</si>
  <si>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</si>
  <si>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</si>
  <si>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</si>
  <si>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</si>
  <si>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</si>
  <si>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</si>
  <si>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</si>
  <si>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</si>
  <si>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</si>
  <si>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</si>
  <si>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</si>
  <si>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</si>
  <si>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</si>
  <si>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</si>
  <si>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</si>
  <si>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</si>
  <si>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</si>
  <si>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</si>
  <si>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</si>
  <si>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</si>
  <si>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</si>
  <si>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</si>
  <si>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</si>
  <si>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</si>
  <si>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</si>
  <si>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</si>
  <si>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</si>
  <si>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</si>
  <si>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</si>
  <si>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</si>
  <si>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</si>
  <si>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</si>
  <si>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</si>
  <si>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</si>
  <si>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</si>
  <si>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</si>
  <si>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</si>
  <si>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</si>
  <si>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</si>
  <si>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</si>
  <si>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</si>
  <si>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</si>
  <si>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</si>
  <si>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</si>
  <si>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</si>
  <si>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</si>
  <si>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</si>
  <si>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</si>
  <si>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</si>
  <si>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</si>
  <si>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</si>
  <si>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</si>
  <si>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</si>
  <si>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</si>
  <si>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</si>
  <si>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</si>
  <si>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</si>
  <si>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</si>
  <si>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</si>
  <si>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</si>
  <si>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</si>
  <si>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</si>
  <si>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</si>
  <si>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</si>
  <si>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</si>
  <si>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</si>
  <si>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</si>
  <si>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</si>
  <si>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</si>
  <si>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</si>
  <si>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</si>
  <si>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</si>
  <si>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</si>
  <si>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</si>
  <si>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</si>
  <si>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</si>
  <si>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</si>
  <si>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</si>
  <si>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</si>
  <si>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</si>
  <si>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</si>
  <si>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</si>
  <si>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</si>
  <si>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</si>
  <si>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</si>
  <si>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</si>
  <si>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</si>
  <si>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</si>
  <si>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</si>
  <si>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</si>
  <si>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</si>
  <si>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</si>
  <si>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</si>
  <si>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</si>
  <si>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</si>
  <si>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</si>
  <si>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</si>
  <si>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</si>
  <si>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</si>
  <si>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</si>
  <si>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</si>
  <si>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</si>
  <si>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</si>
  <si>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</si>
  <si>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</si>
  <si>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</si>
  <si>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</si>
  <si>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</si>
  <si>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</si>
  <si>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</si>
  <si>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</si>
  <si>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</si>
  <si>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</si>
  <si>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</si>
  <si>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</si>
  <si>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</si>
  <si>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</si>
  <si>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</si>
  <si>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</si>
  <si>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</si>
  <si>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</si>
  <si>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</si>
  <si>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</si>
  <si>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</si>
  <si>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</si>
  <si>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</si>
  <si>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</si>
  <si>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</si>
  <si>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</si>
  <si>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</si>
  <si>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</si>
  <si>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</si>
  <si>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</si>
  <si>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</si>
  <si>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</si>
  <si>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</si>
  <si>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</si>
  <si>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</si>
  <si>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</si>
  <si>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</si>
  <si>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</si>
  <si>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</si>
  <si>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</si>
  <si>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</si>
  <si>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</si>
  <si>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</si>
  <si>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</si>
  <si>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</si>
  <si>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</si>
  <si>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</si>
  <si>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</si>
  <si>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</si>
  <si>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</si>
  <si>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</si>
  <si>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</si>
  <si>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</si>
  <si>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</si>
  <si>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</si>
  <si>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</si>
  <si>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</si>
  <si>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</si>
  <si>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</si>
  <si>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</si>
  <si>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</si>
  <si>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</si>
  <si>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</si>
  <si>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</si>
  <si>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</si>
  <si>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</si>
  <si>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</si>
  <si>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</si>
  <si>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</si>
  <si>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</si>
  <si>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</si>
  <si>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</si>
  <si>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</si>
  <si>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</si>
  <si>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</si>
  <si>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</si>
  <si>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</si>
  <si>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</si>
  <si>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</si>
  <si>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</si>
  <si>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</si>
  <si>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</si>
  <si>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</si>
  <si>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</si>
  <si>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</si>
  <si>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</si>
  <si>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</si>
  <si>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</si>
  <si>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</si>
  <si>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</si>
  <si>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</si>
  <si>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</si>
  <si>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</si>
  <si>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</si>
  <si>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</si>
  <si>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</si>
  <si>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</si>
  <si>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</si>
  <si>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</si>
  <si>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</si>
  <si>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</si>
  <si>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</si>
  <si>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</si>
  <si>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</si>
  <si>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</si>
  <si>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</si>
  <si>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</si>
  <si>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</si>
  <si>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</si>
  <si>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</si>
  <si>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</si>
  <si>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</si>
  <si>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</si>
  <si>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</si>
  <si>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</si>
  <si>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</si>
  <si>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</si>
  <si>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</si>
  <si>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</si>
  <si>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</si>
  <si>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</si>
  <si>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</si>
  <si>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</si>
  <si>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</si>
  <si>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</si>
  <si>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</si>
  <si>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</si>
  <si>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</si>
  <si>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</si>
  <si>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</si>
  <si>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</si>
  <si>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</si>
  <si>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</si>
  <si>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</si>
  <si>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</si>
  <si>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</si>
  <si>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</si>
  <si>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</si>
  <si>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</si>
  <si>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</si>
  <si>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</si>
  <si>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</si>
  <si>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</si>
  <si>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</si>
  <si>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</si>
  <si>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</si>
  <si>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</si>
  <si>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</si>
  <si>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</si>
  <si>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</si>
  <si>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</si>
  <si>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</si>
  <si>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</si>
  <si>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</si>
  <si>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</si>
  <si>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</si>
  <si>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</si>
  <si>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</si>
  <si>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</si>
  <si>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</si>
  <si>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</si>
  <si>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</si>
  <si>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</si>
  <si>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</si>
  <si>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</si>
  <si>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</si>
  <si>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</si>
  <si>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</si>
  <si>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</si>
  <si>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</si>
  <si>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</si>
  <si>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</si>
  <si>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</si>
  <si>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</si>
  <si>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</si>
  <si>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</si>
  <si>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</si>
  <si>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</si>
  <si>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</si>
  <si>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</si>
  <si>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</si>
  <si>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</si>
  <si>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</si>
  <si>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</si>
  <si>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</si>
  <si>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</si>
  <si>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</si>
  <si>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</si>
  <si>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</si>
  <si>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</si>
  <si>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</si>
  <si>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</si>
  <si>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</si>
  <si>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</si>
  <si>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</si>
  <si>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</si>
  <si>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</si>
  <si>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</si>
  <si>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</si>
  <si>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</si>
  <si>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</si>
  <si>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</si>
  <si>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</si>
  <si>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</si>
  <si>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</si>
  <si>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</si>
  <si>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</si>
  <si>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</si>
  <si>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</si>
  <si>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</si>
  <si>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</si>
  <si>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</si>
  <si>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</si>
  <si>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</si>
  <si>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</si>
  <si>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</si>
  <si>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</si>
  <si>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</si>
  <si>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</si>
  <si>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</si>
  <si>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</si>
  <si>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</si>
  <si>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</si>
  <si>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</si>
  <si>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</si>
  <si>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</si>
  <si>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</si>
  <si>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</si>
  <si>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</si>
  <si>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</si>
  <si>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</si>
  <si>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</si>
  <si>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</si>
  <si>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</si>
  <si>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</si>
  <si>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</si>
  <si>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</si>
  <si>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</si>
  <si>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</si>
  <si>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</si>
  <si>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</si>
  <si>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</si>
  <si>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</si>
  <si>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</si>
  <si>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</si>
  <si>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</si>
  <si>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</si>
  <si>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</si>
  <si>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</si>
  <si>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</si>
  <si>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</si>
  <si>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</si>
  <si>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</si>
  <si>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</si>
  <si>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</si>
  <si>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</si>
  <si>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</si>
  <si>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</si>
  <si>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</si>
  <si>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</si>
  <si>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</si>
  <si>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</si>
  <si>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</si>
  <si>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</si>
  <si>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</si>
  <si>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</si>
  <si>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</si>
  <si>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</si>
  <si>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</si>
  <si>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</si>
  <si>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</si>
  <si>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</si>
  <si>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</si>
  <si>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</si>
  <si>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</si>
  <si>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</si>
  <si>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</si>
  <si>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</si>
  <si>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</si>
  <si>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</si>
  <si>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</si>
  <si>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</si>
  <si>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</si>
  <si>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</si>
  <si>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</si>
  <si>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</si>
  <si>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</si>
  <si>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</si>
  <si>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</si>
  <si>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</si>
  <si>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</si>
  <si>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</si>
  <si>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</si>
  <si>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</si>
  <si>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</si>
  <si>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</si>
  <si>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</si>
  <si>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</si>
  <si>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</si>
  <si>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</si>
  <si>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</si>
  <si>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</si>
  <si>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</si>
  <si>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</si>
  <si>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</si>
  <si>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</si>
  <si>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</si>
  <si>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</si>
  <si>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</si>
  <si>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</si>
  <si>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</si>
  <si>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</si>
  <si>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</si>
  <si>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</si>
  <si>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</si>
  <si>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</si>
  <si>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</si>
  <si>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</si>
  <si>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</si>
  <si>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</si>
  <si>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</si>
  <si>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</si>
  <si>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</si>
  <si>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</si>
  <si>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</si>
  <si>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</si>
  <si>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</si>
  <si>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</si>
  <si>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</si>
  <si>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</si>
  <si>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</si>
  <si>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</si>
  <si>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</si>
  <si>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</si>
  <si>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</si>
  <si>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</si>
  <si>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</si>
  <si>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</si>
  <si>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</si>
  <si>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</si>
  <si>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</si>
  <si>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</si>
  <si>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</si>
  <si>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</si>
  <si>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</si>
  <si>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</si>
  <si>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</si>
  <si>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</si>
  <si>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</si>
  <si>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</si>
  <si>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</si>
  <si>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</si>
  <si>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</si>
  <si>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</si>
  <si>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</si>
  <si>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</si>
  <si>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</si>
  <si>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</si>
  <si>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</si>
  <si>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</si>
  <si>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</si>
  <si>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</si>
  <si>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</si>
  <si>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</si>
  <si>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</si>
  <si>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</si>
  <si>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</si>
  <si>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</si>
  <si>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</si>
  <si>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</si>
  <si>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</si>
  <si>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</si>
  <si>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</si>
  <si>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</si>
  <si>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</si>
  <si>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</si>
  <si>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</si>
  <si>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</si>
  <si>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</si>
  <si>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</si>
  <si>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</si>
  <si>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</si>
  <si>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</si>
  <si>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</si>
  <si>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</si>
  <si>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</si>
  <si>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</si>
  <si>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</si>
  <si>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</si>
  <si>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</si>
  <si>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</si>
  <si>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</si>
  <si>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</si>
  <si>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</si>
  <si>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</si>
  <si>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</si>
  <si>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</si>
  <si>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</si>
  <si>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</si>
  <si>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</si>
  <si>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</si>
  <si>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</si>
  <si>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</si>
  <si>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</si>
  <si>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</si>
  <si>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</si>
  <si>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</si>
  <si>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</si>
  <si>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</si>
  <si>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</si>
  <si>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</si>
  <si>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</si>
  <si>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</si>
  <si>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</si>
  <si>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</si>
  <si>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</si>
  <si>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</si>
  <si>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</si>
  <si>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</si>
  <si>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</si>
  <si>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</si>
  <si>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</si>
  <si>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</si>
  <si>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</si>
  <si>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</si>
  <si>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</si>
  <si>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</si>
  <si>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</si>
  <si>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</si>
  <si>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</si>
  <si>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</si>
  <si>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</si>
  <si>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</si>
  <si>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</si>
  <si>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</si>
  <si>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</si>
  <si>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</si>
  <si>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</si>
  <si>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</si>
  <si>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</si>
  <si>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</si>
  <si>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</si>
  <si>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</si>
  <si>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</si>
  <si>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</si>
  <si>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</si>
  <si>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</si>
  <si>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</si>
  <si>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</si>
  <si>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</si>
  <si>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</si>
  <si>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</si>
  <si>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</si>
  <si>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</si>
  <si>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</si>
  <si>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</si>
  <si>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</si>
  <si>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</si>
  <si>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</si>
  <si>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</si>
  <si>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</si>
  <si>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</si>
  <si>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</si>
  <si>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</si>
  <si>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</si>
  <si>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</si>
  <si>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</si>
  <si>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</si>
  <si>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</si>
  <si>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</si>
  <si>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</si>
  <si>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</si>
  <si>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</si>
  <si>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</si>
  <si>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</si>
  <si>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</si>
  <si>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</si>
  <si>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</si>
  <si>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</si>
  <si>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</si>
  <si>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</si>
  <si>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</si>
  <si>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</si>
  <si>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</si>
  <si>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</si>
  <si>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</si>
  <si>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</si>
  <si>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</si>
  <si>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</si>
  <si>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</si>
  <si>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</si>
  <si>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</si>
  <si>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</si>
  <si>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</si>
  <si>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</si>
  <si>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</si>
  <si>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</si>
  <si>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</si>
  <si>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</si>
  <si>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</si>
  <si>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</si>
  <si>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</si>
  <si>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</si>
  <si>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</si>
  <si>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</si>
  <si>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</si>
  <si>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</si>
  <si>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</si>
  <si>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</si>
  <si>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</si>
  <si>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</si>
  <si>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</si>
  <si>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</si>
  <si>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</si>
  <si>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</si>
  <si>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</si>
  <si>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</si>
  <si>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</si>
  <si>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</si>
  <si>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</si>
  <si>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</si>
  <si>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</si>
  <si>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</si>
  <si>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</si>
  <si>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</si>
  <si>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</si>
  <si>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</si>
  <si>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</si>
  <si>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</si>
  <si>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</si>
  <si>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</si>
  <si>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</si>
  <si>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</si>
  <si>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</si>
  <si>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</si>
  <si>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</si>
  <si>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</si>
  <si>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</si>
  <si>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</si>
  <si>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</si>
  <si>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</si>
  <si>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</si>
  <si>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</si>
  <si>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</si>
  <si>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</si>
  <si>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</si>
  <si>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</si>
  <si>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</si>
  <si>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</si>
  <si>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</si>
  <si>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</si>
  <si>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</si>
  <si>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</si>
  <si>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</si>
  <si>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</si>
  <si>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</si>
  <si>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</si>
  <si>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</si>
  <si>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</si>
  <si>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</si>
  <si>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</si>
  <si>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</si>
  <si>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</si>
  <si>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</si>
  <si>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</si>
  <si>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</si>
  <si>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</si>
  <si>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</si>
  <si>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</si>
  <si>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</si>
  <si>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</si>
  <si>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</si>
  <si>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</si>
  <si>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</si>
  <si>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</si>
  <si>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</si>
  <si>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</si>
  <si>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</si>
  <si>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</si>
  <si>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</si>
  <si>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</si>
  <si>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</si>
  <si>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</si>
  <si>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</si>
  <si>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</si>
  <si>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</si>
  <si>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</si>
  <si>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</si>
  <si>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</si>
  <si>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</si>
  <si>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</si>
  <si>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</si>
  <si>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</si>
  <si>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</si>
  <si>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</si>
  <si>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</si>
  <si>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</si>
  <si>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</si>
  <si>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</si>
  <si>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</si>
  <si>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</si>
  <si>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</si>
  <si>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</si>
  <si>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</si>
  <si>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</si>
  <si>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</si>
  <si>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</si>
  <si>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</si>
  <si>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</si>
  <si>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</si>
  <si>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</si>
  <si>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</si>
  <si>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</si>
  <si>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</si>
  <si>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</si>
  <si>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</si>
  <si>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</si>
  <si>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</si>
  <si>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</si>
  <si>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</si>
  <si>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</si>
  <si>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</si>
  <si>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</si>
  <si>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</si>
  <si>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</si>
  <si>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</si>
  <si>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</si>
  <si>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</si>
  <si>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</si>
  <si>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</si>
  <si>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</si>
  <si>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</si>
  <si>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</si>
  <si>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</si>
  <si>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</si>
  <si>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</si>
  <si>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</si>
  <si>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</si>
  <si>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</si>
  <si>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</si>
  <si>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</si>
  <si>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</si>
  <si>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</si>
  <si>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</si>
  <si>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</si>
  <si>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</si>
  <si>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</si>
  <si>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</si>
  <si>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</si>
  <si>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</si>
  <si>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</si>
  <si>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</si>
  <si>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</si>
  <si>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</si>
  <si>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</si>
  <si>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</si>
  <si>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</si>
  <si>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</si>
  <si>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</si>
  <si>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</si>
  <si>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</si>
  <si>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</si>
  <si>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</si>
  <si>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</si>
  <si>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</si>
  <si>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</si>
  <si>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</si>
  <si>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</si>
  <si>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</si>
  <si>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</si>
  <si>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</si>
  <si>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</si>
  <si>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</si>
  <si>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</si>
  <si>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</si>
  <si>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</si>
  <si>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</si>
  <si>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</si>
  <si>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</si>
  <si>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</si>
  <si>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</si>
  <si>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</si>
  <si>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</si>
  <si>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</si>
  <si>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</si>
  <si>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</si>
  <si>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</si>
  <si>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</si>
  <si>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</si>
  <si>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</si>
  <si>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</si>
  <si>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</si>
  <si>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</si>
  <si>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</si>
  <si>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</si>
  <si>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</si>
  <si>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</si>
  <si>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</si>
  <si>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</si>
  <si>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</si>
  <si>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</si>
  <si>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</si>
  <si>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</si>
  <si>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</si>
  <si>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</si>
  <si>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</si>
  <si>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</si>
  <si>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</si>
  <si>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</si>
  <si>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</si>
  <si>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</si>
  <si>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</si>
  <si>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</si>
  <si>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</si>
  <si>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</si>
  <si>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</si>
  <si>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</si>
  <si>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</si>
  <si>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</si>
  <si>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</si>
  <si>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</si>
  <si>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</si>
  <si>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</si>
  <si>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</si>
  <si>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</si>
  <si>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</si>
  <si>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</si>
  <si>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</si>
  <si>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</si>
  <si>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</si>
  <si>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</si>
  <si>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</si>
  <si>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</si>
  <si>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</si>
  <si>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</si>
  <si>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</si>
  <si>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</si>
  <si>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</si>
  <si>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</si>
  <si>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</si>
  <si>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</si>
  <si>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</si>
  <si>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</si>
  <si>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</si>
  <si>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</si>
  <si>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</si>
  <si>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</si>
  <si>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</si>
  <si>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</si>
  <si>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</si>
  <si>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</si>
  <si>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</si>
  <si>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</si>
  <si>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</si>
  <si>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</si>
  <si>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</si>
  <si>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</si>
  <si>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</si>
  <si>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</si>
  <si>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</si>
  <si>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</si>
  <si>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</si>
  <si>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</si>
  <si>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</si>
  <si>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</si>
  <si>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</si>
  <si>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</si>
  <si>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</si>
  <si>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</si>
  <si>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</si>
  <si>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</si>
  <si>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</si>
  <si>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</si>
  <si>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</si>
  <si>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</si>
  <si>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</si>
  <si>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</si>
  <si>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</si>
  <si>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</si>
  <si>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</si>
  <si>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</si>
  <si>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</si>
  <si>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</si>
  <si>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</si>
  <si>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</si>
  <si>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</si>
  <si>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</si>
  <si>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</si>
  <si>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</si>
  <si>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</si>
  <si>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</si>
  <si>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</si>
  <si>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</si>
  <si>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</si>
  <si>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</si>
  <si>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</si>
  <si>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</si>
  <si>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</si>
  <si>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</si>
  <si>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</si>
  <si>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</si>
  <si>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</si>
  <si>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</si>
  <si>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</si>
  <si>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</si>
  <si>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</si>
  <si>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</si>
  <si>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</si>
  <si>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</si>
  <si>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</si>
  <si>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</si>
  <si>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</si>
  <si>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</si>
  <si>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</si>
  <si>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</si>
  <si>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</si>
  <si>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</si>
  <si>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</si>
  <si>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</si>
  <si>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</si>
  <si>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</si>
  <si>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</si>
  <si>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</si>
  <si>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</si>
  <si>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</si>
  <si>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</si>
  <si>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</si>
  <si>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</si>
  <si>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</si>
  <si>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</si>
  <si>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</si>
  <si>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</si>
  <si>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</si>
  <si>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</si>
  <si>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</si>
  <si>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</si>
  <si>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</si>
  <si>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</si>
  <si>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</si>
  <si>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</si>
  <si>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</si>
  <si>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</si>
  <si>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</si>
  <si>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</si>
  <si>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</si>
  <si>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</si>
  <si>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</si>
  <si>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</si>
  <si>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</si>
  <si>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</si>
  <si>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</si>
  <si>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</si>
  <si>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</si>
  <si>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</si>
  <si>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</si>
  <si>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</si>
  <si>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</si>
  <si>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</si>
  <si>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</si>
  <si>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</si>
  <si>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</si>
  <si>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</si>
  <si>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</si>
  <si>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</si>
  <si>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</si>
  <si>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</si>
  <si>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</si>
  <si>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</si>
  <si>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</si>
  <si>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</si>
  <si>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</si>
  <si>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</si>
  <si>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</si>
  <si>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</si>
  <si>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</si>
  <si>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</si>
  <si>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</si>
  <si>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</si>
  <si>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</si>
  <si>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</si>
  <si>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</si>
  <si>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</si>
  <si>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</si>
  <si>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</si>
  <si>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</si>
  <si>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</si>
  <si>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</si>
  <si>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</si>
  <si>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</si>
  <si>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</si>
  <si>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</si>
  <si>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</si>
  <si>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</si>
  <si>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</si>
  <si>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</si>
  <si>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</si>
  <si>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</si>
  <si>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</si>
  <si>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</si>
  <si>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</si>
  <si>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</si>
  <si>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</si>
  <si>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</si>
  <si>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</si>
  <si>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</si>
  <si>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</si>
  <si>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</si>
  <si>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</si>
  <si>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</si>
  <si>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</si>
  <si>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</si>
  <si>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</si>
  <si>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</si>
  <si>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</si>
  <si>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</si>
  <si>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</si>
  <si>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</si>
  <si>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</si>
  <si>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</si>
  <si>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</si>
  <si>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</si>
  <si>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</si>
  <si>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</si>
  <si>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</si>
  <si>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</si>
  <si>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</si>
  <si>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</si>
  <si>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</si>
  <si>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</si>
  <si>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</si>
  <si>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</si>
  <si>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</si>
  <si>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</si>
  <si>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</si>
  <si>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</si>
  <si>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</si>
  <si>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</si>
  <si>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</si>
  <si>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</si>
  <si>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</si>
  <si>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</si>
  <si>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</si>
  <si>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</si>
  <si>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</si>
  <si>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</si>
  <si>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</si>
  <si>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</si>
  <si>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</si>
  <si>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</si>
  <si>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</si>
  <si>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</si>
  <si>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</si>
  <si>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</si>
  <si>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</si>
  <si>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</si>
  <si>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</si>
  <si>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</si>
  <si>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</si>
  <si>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</si>
  <si>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</si>
  <si>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</si>
  <si>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</si>
  <si>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</si>
  <si>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</si>
  <si>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</si>
  <si>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</si>
  <si>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</si>
  <si>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</si>
  <si>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</si>
  <si>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</si>
  <si>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</si>
  <si>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</si>
  <si>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</si>
  <si>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</si>
  <si>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</si>
  <si>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</si>
  <si>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</si>
  <si>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</si>
  <si>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</si>
  <si>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</si>
  <si>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</si>
  <si>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</si>
  <si>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</si>
  <si>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</si>
  <si>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</si>
  <si>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</si>
  <si>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</si>
  <si>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</si>
  <si>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</si>
  <si>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</si>
  <si>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</si>
  <si>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</si>
  <si>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</si>
  <si>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</si>
  <si>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</si>
  <si>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</si>
  <si>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</si>
  <si>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</si>
  <si>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</si>
  <si>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</si>
  <si>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</si>
  <si>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</si>
  <si>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</si>
  <si>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</si>
  <si>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</si>
  <si>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</si>
  <si>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</si>
  <si>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</si>
  <si>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</si>
  <si>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</si>
  <si>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</si>
  <si>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</si>
  <si>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</si>
  <si>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</si>
  <si>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</si>
  <si>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</si>
  <si>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</si>
  <si>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</si>
  <si>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</si>
  <si>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</si>
  <si>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</si>
  <si>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</si>
  <si>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</si>
  <si>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</si>
  <si>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</si>
  <si>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</si>
  <si>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</si>
  <si>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</si>
  <si>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</si>
  <si>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</si>
  <si>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</si>
  <si>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</si>
  <si>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</si>
  <si>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</si>
  <si>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</si>
  <si>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</si>
  <si>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</si>
  <si>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</si>
  <si>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</si>
  <si>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</si>
  <si>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</si>
  <si>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</si>
  <si>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</si>
  <si>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</si>
  <si>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</si>
  <si>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</si>
  <si>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</si>
  <si>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</si>
  <si>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</si>
  <si>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</si>
  <si>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</si>
  <si>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</si>
  <si>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</si>
  <si>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</si>
  <si>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</si>
  <si>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</si>
  <si>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</si>
  <si>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</si>
  <si>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</si>
  <si>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</si>
  <si>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</si>
  <si>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</si>
  <si>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</si>
  <si>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</si>
  <si>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</si>
  <si>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</si>
  <si>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</si>
  <si>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</si>
  <si>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</si>
  <si>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</si>
  <si>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</si>
  <si>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</si>
  <si>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</si>
  <si>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</si>
  <si>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</si>
  <si>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</si>
  <si>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</si>
  <si>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</si>
  <si>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</si>
  <si>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</si>
  <si>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</si>
  <si>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</si>
  <si>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</si>
  <si>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</si>
  <si>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</si>
  <si>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</si>
  <si>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</si>
  <si>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</si>
  <si>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</si>
  <si>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</si>
  <si>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</si>
  <si>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</si>
  <si>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</si>
  <si>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</si>
  <si>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</si>
  <si>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</si>
  <si>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</si>
  <si>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</si>
  <si>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</si>
  <si>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</si>
  <si>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</si>
  <si>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</si>
  <si>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</si>
  <si>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</si>
  <si>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</si>
  <si>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</si>
  <si>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</si>
  <si>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</si>
  <si>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</si>
  <si>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</si>
  <si>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</si>
  <si>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</si>
  <si>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</si>
  <si>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</si>
  <si>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</si>
  <si>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</si>
  <si>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</si>
  <si>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</si>
  <si>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</si>
  <si>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</si>
  <si>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</si>
  <si>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</si>
  <si>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</si>
  <si>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</si>
  <si>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</si>
  <si>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</si>
  <si>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</si>
  <si>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</si>
  <si>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</si>
  <si>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</si>
  <si>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</si>
  <si>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</si>
  <si>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</si>
  <si>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</si>
  <si>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</si>
  <si>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</si>
  <si>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</si>
  <si>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</si>
  <si>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</si>
  <si>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</si>
  <si>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</si>
  <si>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</si>
  <si>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</si>
  <si>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</si>
  <si>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</si>
  <si>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</si>
  <si>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</si>
  <si>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</si>
  <si>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</si>
  <si>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</si>
  <si>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</si>
  <si>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</si>
  <si>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</si>
  <si>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</si>
  <si>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</si>
  <si>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</si>
  <si>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</si>
  <si>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</si>
  <si>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</si>
  <si>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</si>
  <si>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</si>
  <si>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</si>
  <si>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</si>
  <si>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</si>
  <si>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</si>
  <si>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</si>
  <si>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</si>
  <si>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</si>
  <si>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</si>
  <si>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</si>
  <si>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</si>
  <si>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</si>
  <si>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</si>
  <si>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</si>
  <si>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</si>
  <si>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</si>
  <si>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</si>
  <si>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</si>
  <si>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</si>
  <si>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</si>
  <si>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</si>
  <si>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</si>
  <si>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</si>
  <si>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</si>
  <si>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</si>
  <si>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</si>
  <si>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</si>
  <si>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</si>
  <si>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</si>
  <si>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</si>
  <si>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</si>
  <si>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</si>
  <si>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</si>
  <si>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</si>
  <si>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</si>
  <si>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</si>
  <si>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</si>
  <si>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</si>
  <si>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</si>
  <si>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</si>
  <si>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</si>
  <si>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</si>
  <si>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</si>
  <si>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</si>
  <si>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</si>
  <si>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</si>
  <si>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</si>
  <si>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</si>
  <si>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</si>
  <si>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</si>
  <si>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</si>
  <si>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</si>
  <si>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</si>
  <si>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</si>
  <si>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</si>
  <si>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</si>
  <si>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</si>
  <si>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</si>
  <si>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</si>
  <si>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</si>
  <si>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</si>
  <si>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</si>
  <si>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</si>
  <si>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</si>
  <si>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</si>
  <si>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</si>
  <si>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</si>
  <si>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</si>
  <si>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</si>
  <si>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</si>
  <si>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</si>
  <si>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</si>
  <si>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</si>
  <si>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</si>
  <si>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</si>
  <si>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</si>
  <si>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</si>
  <si>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</si>
  <si>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</si>
  <si>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</si>
  <si>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</si>
  <si>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</si>
  <si>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</si>
  <si>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</si>
  <si>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</si>
  <si>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</si>
  <si>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</si>
  <si>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</si>
  <si>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</si>
  <si>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</si>
  <si>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</si>
  <si>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</si>
  <si>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</si>
  <si>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</si>
  <si>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</si>
  <si>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</si>
  <si>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</si>
  <si>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</si>
  <si>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</si>
  <si>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</si>
  <si>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</si>
  <si>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</si>
  <si>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</si>
  <si>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</si>
  <si>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</si>
  <si>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</si>
  <si>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</si>
  <si>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</si>
  <si>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</si>
  <si>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</si>
  <si>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</si>
  <si>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</si>
  <si>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</si>
  <si>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</si>
  <si>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</si>
  <si>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</si>
  <si>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</si>
  <si>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</si>
  <si>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</si>
  <si>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</si>
  <si>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</si>
  <si>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</si>
  <si>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</si>
  <si>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</si>
  <si>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</si>
  <si>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</si>
  <si>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</si>
  <si>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</si>
  <si>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</si>
  <si>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</si>
  <si>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</si>
  <si>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</si>
  <si>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</si>
  <si>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</si>
  <si>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</si>
  <si>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</si>
  <si>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</si>
  <si>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</si>
  <si>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</si>
  <si>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</si>
  <si>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</si>
  <si>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</si>
  <si>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</si>
  <si>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</si>
  <si>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</si>
  <si>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</si>
  <si>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</si>
  <si>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</si>
  <si>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</si>
  <si>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</si>
  <si>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</si>
  <si>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</si>
  <si>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</si>
  <si>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</si>
  <si>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</si>
  <si>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</si>
  <si>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</si>
  <si>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</si>
  <si>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</si>
  <si>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</si>
  <si>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</si>
  <si>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</si>
  <si>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</si>
  <si>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</si>
  <si>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</si>
  <si>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</si>
  <si>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</si>
  <si>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</si>
  <si>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</si>
  <si>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</si>
  <si>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</si>
  <si>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</si>
  <si>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</si>
  <si>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</si>
  <si>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</si>
  <si>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</si>
  <si>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</si>
  <si>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</si>
  <si>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</si>
  <si>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</si>
  <si>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</si>
  <si>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</si>
  <si>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</si>
  <si>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</si>
  <si>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</si>
  <si>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</si>
  <si>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</si>
  <si>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</si>
  <si>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</si>
  <si>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</si>
  <si>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</si>
  <si>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</si>
  <si>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</si>
  <si>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</si>
  <si>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</si>
  <si>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</si>
  <si>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</si>
  <si>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</si>
  <si>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</si>
  <si>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</si>
  <si>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</si>
  <si>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</si>
  <si>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</si>
  <si>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</si>
  <si>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</si>
  <si>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</si>
  <si>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</si>
  <si>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</si>
  <si>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</si>
  <si>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</si>
  <si>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</si>
  <si>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</si>
  <si>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</si>
  <si>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</si>
  <si>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</si>
  <si>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</si>
  <si>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</si>
  <si>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</si>
  <si>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</si>
  <si>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</si>
  <si>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</si>
  <si>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</si>
  <si>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</si>
  <si>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</si>
  <si>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</si>
  <si>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</si>
  <si>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</si>
  <si>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</si>
  <si>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</si>
  <si>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</si>
  <si>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</si>
  <si>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</si>
  <si>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</si>
  <si>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</si>
  <si>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</si>
  <si>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</si>
  <si>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</si>
  <si>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</si>
  <si>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</si>
  <si>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</si>
  <si>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</si>
  <si>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</si>
  <si>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</si>
  <si>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</si>
  <si>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</si>
  <si>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</si>
  <si>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</si>
  <si>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</si>
  <si>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</si>
  <si>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</si>
  <si>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</si>
  <si>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</si>
  <si>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</si>
  <si>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</si>
  <si>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</si>
  <si>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</si>
  <si>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</si>
  <si>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</si>
  <si>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</si>
  <si>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</si>
  <si>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</si>
  <si>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</si>
  <si>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</si>
  <si>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</si>
  <si>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</si>
  <si>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</si>
  <si>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</si>
  <si>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</si>
  <si>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</si>
  <si>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</si>
  <si>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</si>
  <si>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</si>
  <si>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</si>
  <si>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</si>
  <si>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</si>
  <si>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</si>
  <si>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</si>
  <si>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</si>
  <si>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</si>
  <si>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</si>
  <si>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</si>
  <si>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</si>
  <si>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</si>
  <si>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</si>
  <si>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</si>
  <si>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</si>
  <si>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</si>
  <si>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</si>
  <si>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</si>
  <si>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</si>
  <si>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</si>
  <si>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</si>
  <si>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</si>
  <si>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</si>
  <si>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</si>
  <si>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</si>
  <si>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</si>
  <si>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</si>
  <si>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</si>
  <si>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</si>
  <si>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</si>
  <si>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</si>
  <si>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</si>
  <si>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</si>
  <si>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</si>
  <si>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</si>
  <si>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</si>
  <si>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</si>
  <si>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</si>
  <si>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</si>
  <si>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</si>
  <si>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</si>
  <si>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</si>
  <si>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</si>
  <si>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</si>
  <si>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</si>
  <si>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</si>
  <si>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</si>
  <si>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</si>
  <si>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</si>
  <si>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</si>
  <si>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</si>
  <si>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</si>
  <si>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</si>
  <si>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</si>
  <si>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</si>
  <si>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</si>
  <si>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</si>
  <si>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</si>
  <si>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</si>
  <si>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</si>
  <si>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</si>
  <si>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</si>
  <si>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</si>
  <si>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</si>
  <si>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</si>
  <si>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</si>
  <si>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</si>
  <si>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</si>
  <si>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</si>
  <si>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</si>
  <si>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</si>
  <si>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</si>
  <si>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</si>
  <si>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</si>
  <si>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</si>
  <si>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</si>
  <si>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</si>
  <si>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</si>
  <si>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</si>
  <si>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</si>
  <si>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</si>
  <si>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</si>
  <si>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</si>
  <si>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</si>
  <si>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</si>
  <si>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</si>
  <si>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</si>
  <si>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</si>
  <si>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</si>
  <si>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</si>
  <si>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</si>
  <si>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</si>
  <si>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</si>
  <si>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</si>
  <si>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</si>
  <si>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</si>
  <si>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</si>
  <si>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</si>
  <si>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</si>
  <si>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</si>
  <si>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</si>
  <si>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</si>
  <si>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</si>
  <si>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</si>
  <si>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</si>
  <si>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</si>
  <si>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</si>
  <si>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</si>
  <si>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</si>
  <si>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</si>
  <si>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</si>
  <si>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</si>
  <si>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</si>
  <si>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</si>
  <si>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</si>
  <si>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</si>
  <si>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</si>
  <si>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</si>
  <si>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</si>
  <si>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</si>
  <si>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</si>
  <si>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</si>
  <si>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</si>
  <si>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</si>
  <si>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</si>
  <si>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</si>
  <si>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</si>
  <si>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</si>
  <si>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</si>
  <si>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</si>
  <si>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</si>
  <si>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</si>
  <si>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</si>
  <si>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</si>
  <si>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</si>
  <si>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</si>
  <si>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</si>
  <si>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</si>
  <si>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</si>
  <si>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</si>
  <si>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</si>
  <si>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</si>
  <si>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</si>
  <si>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</si>
  <si>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</si>
  <si>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</si>
  <si>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</si>
  <si>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</si>
  <si>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</si>
  <si>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</si>
  <si>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</si>
  <si>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</si>
  <si>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</si>
  <si>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</si>
  <si>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</si>
  <si>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</si>
  <si>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</si>
  <si>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</si>
  <si>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</si>
  <si>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</si>
  <si>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</si>
  <si>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</si>
  <si>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</si>
  <si>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</si>
  <si>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</si>
  <si>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</si>
  <si>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</si>
  <si>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</si>
  <si>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</si>
  <si>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</si>
  <si>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</si>
  <si>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</si>
  <si>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</si>
  <si>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</si>
  <si>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</si>
  <si>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</si>
  <si>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</si>
  <si>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</si>
  <si>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</si>
  <si>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</si>
  <si>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</si>
  <si>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</si>
  <si>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</si>
  <si>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</si>
  <si>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</si>
  <si>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</si>
  <si>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</si>
  <si>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</si>
  <si>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</si>
  <si>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</si>
  <si>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</si>
  <si>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</si>
  <si>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</si>
  <si>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</si>
  <si>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</si>
  <si>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</si>
  <si>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</si>
  <si>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</si>
  <si>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</si>
  <si>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</si>
  <si>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</si>
  <si>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</si>
  <si>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</si>
  <si>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</si>
  <si>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</si>
  <si>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</si>
  <si>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</si>
  <si>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</si>
  <si>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</si>
  <si>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</si>
  <si>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</si>
  <si>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</si>
  <si>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</si>
  <si>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</si>
  <si>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</si>
  <si>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</si>
  <si>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</si>
  <si>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</si>
  <si>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</si>
  <si>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</si>
  <si>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</si>
  <si>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</si>
  <si>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</si>
  <si>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</si>
  <si>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</si>
  <si>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</si>
  <si>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</si>
  <si>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</si>
  <si>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</si>
  <si>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</si>
  <si>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</si>
  <si>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</si>
  <si>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</si>
  <si>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</si>
  <si>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</si>
  <si>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</si>
  <si>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</si>
  <si>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</si>
  <si>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</si>
  <si>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</si>
  <si>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</si>
  <si>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</si>
  <si>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</si>
  <si>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</si>
  <si>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</si>
  <si>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</si>
  <si>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</si>
  <si>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</si>
  <si>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</si>
  <si>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</si>
  <si>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</si>
  <si>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</si>
  <si>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</si>
  <si>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</si>
  <si>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</si>
  <si>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</si>
  <si>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</si>
  <si>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</si>
  <si>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</si>
  <si>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</si>
  <si>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</si>
  <si>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</si>
  <si>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</si>
  <si>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</si>
  <si>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</si>
  <si>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</si>
  <si>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</si>
  <si>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</si>
  <si>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</si>
  <si>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</si>
  <si>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</si>
  <si>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</si>
  <si>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</si>
  <si>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</si>
  <si>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</si>
  <si>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</si>
  <si>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</si>
  <si>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</si>
  <si>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</si>
  <si>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</si>
  <si>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</si>
  <si>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</si>
  <si>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</si>
  <si>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</si>
  <si>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</si>
  <si>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</si>
  <si>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</si>
  <si>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</si>
  <si>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</si>
  <si>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</si>
  <si>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</si>
  <si>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</si>
  <si>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</si>
  <si>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</si>
  <si>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</si>
  <si>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</si>
  <si>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</si>
  <si>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</si>
  <si>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</si>
  <si>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</si>
  <si>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</si>
  <si>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</si>
  <si>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</si>
  <si>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</si>
  <si>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</si>
  <si>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</si>
  <si>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</si>
  <si>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</si>
  <si>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</si>
  <si>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</si>
  <si>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</si>
  <si>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</si>
  <si>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</si>
  <si>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</si>
  <si>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</si>
  <si>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</si>
  <si>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</si>
  <si>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</si>
  <si>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</si>
  <si>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</si>
  <si>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</si>
  <si>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</si>
  <si>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</si>
  <si>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</si>
  <si>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</si>
  <si>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</si>
  <si>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</si>
  <si>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</si>
  <si>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</si>
  <si>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</si>
  <si>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</si>
  <si>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</si>
  <si>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</si>
  <si>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</si>
  <si>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</si>
  <si>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</si>
  <si>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</si>
  <si>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</si>
  <si>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</si>
  <si>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</si>
  <si>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</si>
  <si>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</si>
  <si>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</si>
  <si>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</si>
  <si>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</si>
  <si>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</si>
  <si>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</si>
  <si>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</si>
  <si>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</si>
  <si>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</si>
  <si>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</si>
  <si>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</si>
  <si>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</si>
  <si>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</si>
  <si>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</si>
  <si>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</si>
  <si>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</si>
  <si>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</si>
  <si>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</si>
  <si>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</si>
  <si>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</si>
  <si>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</si>
  <si>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</si>
  <si>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</si>
  <si>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</si>
  <si>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</si>
  <si>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</si>
  <si>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</si>
  <si>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</si>
  <si>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</si>
  <si>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</si>
  <si>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</si>
  <si>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</si>
  <si>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</si>
  <si>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</si>
  <si>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</si>
  <si>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</si>
  <si>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</si>
  <si>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</si>
  <si>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</si>
  <si>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</si>
  <si>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</si>
  <si>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</si>
  <si>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</si>
  <si>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</si>
  <si>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</si>
  <si>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</si>
  <si>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</si>
  <si>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</si>
  <si>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</si>
  <si>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</si>
  <si>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</si>
  <si>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</si>
  <si>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</si>
  <si>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</si>
  <si>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</si>
  <si>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</si>
  <si>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</si>
  <si>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</si>
  <si>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</si>
  <si>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</si>
  <si>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</si>
  <si>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</si>
  <si>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</si>
  <si>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</si>
  <si>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</si>
  <si>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</si>
  <si>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</si>
  <si>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</si>
  <si>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</si>
  <si>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</si>
  <si>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</si>
  <si>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</si>
  <si>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</si>
  <si>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</si>
  <si>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</si>
  <si>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</si>
  <si>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</si>
  <si>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</si>
  <si>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</si>
  <si>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</si>
  <si>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</si>
  <si>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</si>
  <si>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</si>
  <si>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</si>
  <si>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</si>
  <si>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</si>
  <si>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</si>
  <si>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</si>
  <si>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</si>
  <si>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</si>
  <si>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</si>
  <si>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</si>
  <si>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</si>
  <si>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</si>
  <si>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</si>
  <si>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</si>
  <si>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</si>
  <si>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</si>
  <si>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</si>
  <si>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</si>
  <si>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</si>
  <si>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</si>
  <si>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</si>
  <si>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</si>
  <si>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</si>
  <si>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</si>
  <si>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</si>
  <si>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</si>
  <si>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</si>
  <si>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</si>
  <si>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</si>
  <si>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</si>
  <si>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</si>
  <si>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</si>
  <si>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</si>
  <si>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</si>
  <si>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</si>
  <si>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</si>
  <si>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</si>
  <si>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</si>
  <si>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</si>
  <si>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</si>
  <si>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</si>
  <si>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</si>
  <si>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</si>
  <si>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</si>
  <si>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</si>
  <si>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</si>
  <si>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</si>
  <si>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</si>
  <si>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</si>
  <si>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</si>
  <si>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</si>
  <si>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</si>
  <si>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</si>
  <si>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</si>
  <si>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</si>
  <si>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</si>
  <si>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</si>
  <si>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</si>
  <si>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</si>
  <si>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</si>
  <si>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</si>
  <si>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</si>
  <si>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</si>
  <si>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</si>
  <si>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</si>
  <si>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</si>
  <si>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</si>
  <si>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</si>
  <si>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</si>
  <si>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</si>
  <si>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</si>
  <si>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</si>
  <si>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</si>
  <si>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</si>
  <si>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</si>
  <si>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</si>
  <si>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</si>
  <si>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</si>
  <si>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</si>
  <si>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</si>
  <si>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</si>
  <si>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</si>
  <si>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</si>
  <si>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</si>
  <si>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</si>
  <si>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</si>
  <si>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</si>
  <si>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</si>
  <si>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</si>
  <si>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</si>
  <si>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</si>
  <si>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</si>
  <si>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</si>
  <si>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</si>
  <si>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</si>
  <si>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</si>
  <si>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</si>
  <si>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</si>
  <si>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</si>
  <si>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</si>
  <si>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</si>
  <si>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</si>
  <si>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</si>
  <si>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</si>
  <si>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</si>
  <si>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</si>
  <si>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</si>
  <si>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</si>
  <si>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</si>
  <si>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</si>
  <si>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</si>
  <si>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</si>
  <si>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</si>
  <si>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</si>
  <si>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</si>
  <si>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</si>
  <si>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</si>
  <si>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</si>
  <si>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</si>
  <si>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</si>
  <si>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</si>
  <si>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</si>
  <si>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</si>
  <si>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</si>
  <si>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</si>
  <si>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</si>
  <si>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</si>
  <si>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</si>
  <si>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</si>
  <si>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</si>
  <si>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</si>
  <si>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</si>
  <si>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</si>
  <si>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</si>
  <si>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</si>
  <si>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</si>
  <si>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</si>
  <si>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</si>
  <si>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</si>
  <si>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</si>
  <si>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</si>
  <si>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</si>
  <si>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</si>
  <si>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</si>
  <si>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</si>
  <si>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</si>
  <si>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</si>
  <si>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</si>
  <si>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</si>
  <si>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</si>
  <si>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</si>
  <si>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</si>
  <si>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</si>
  <si>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</si>
  <si>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</si>
  <si>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</si>
  <si>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</si>
  <si>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</si>
  <si>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</si>
  <si>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</si>
  <si>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</si>
  <si>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</si>
  <si>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</si>
  <si>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</si>
  <si>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</si>
  <si>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</si>
  <si>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</si>
  <si>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</si>
  <si>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</si>
  <si>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</si>
  <si>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</si>
  <si>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</si>
  <si>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</si>
  <si>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</si>
  <si>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</si>
  <si>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</si>
  <si>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</si>
  <si>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</si>
  <si>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</si>
  <si>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</si>
  <si>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</si>
  <si>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</si>
  <si>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</si>
  <si>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</si>
  <si>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</si>
  <si>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</si>
  <si>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</si>
  <si>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</si>
  <si>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</si>
  <si>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</si>
  <si>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</si>
  <si>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</si>
  <si>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</si>
  <si>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</si>
  <si>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</si>
  <si>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</si>
  <si>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</si>
  <si>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</si>
  <si>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</si>
  <si>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</si>
  <si>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</si>
  <si>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</si>
  <si>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</si>
  <si>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</si>
  <si>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</si>
  <si>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</si>
  <si>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</si>
  <si>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</si>
  <si>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</si>
  <si>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</si>
  <si>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</si>
  <si>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</si>
  <si>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</si>
  <si>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</si>
  <si>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</si>
  <si>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</si>
  <si>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</si>
  <si>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</si>
  <si>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</si>
  <si>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</si>
  <si>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</si>
  <si>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</si>
  <si>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</si>
  <si>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</si>
  <si>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</si>
  <si>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</si>
  <si>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</si>
  <si>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</si>
  <si>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</si>
  <si>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</si>
  <si>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</si>
  <si>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</si>
  <si>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</si>
  <si>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</si>
  <si>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</si>
  <si>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</si>
  <si>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</si>
  <si>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</si>
  <si>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</si>
  <si>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</si>
  <si>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</si>
  <si>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</si>
  <si>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</si>
  <si>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</si>
  <si>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</si>
  <si>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</si>
  <si>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</si>
  <si>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</si>
  <si>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</si>
  <si>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</si>
  <si>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</si>
  <si>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</si>
  <si>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</si>
  <si>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</si>
  <si>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</si>
  <si>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</si>
  <si>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</si>
  <si>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</si>
  <si>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</si>
  <si>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</si>
  <si>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</si>
  <si>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</si>
  <si>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</si>
  <si>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</si>
  <si>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</si>
  <si>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</si>
  <si>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</si>
  <si>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</si>
  <si>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</si>
  <si>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</si>
  <si>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</si>
  <si>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</si>
  <si>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</si>
  <si>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</si>
  <si>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</si>
  <si>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</si>
  <si>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</si>
  <si>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</si>
  <si>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</si>
  <si>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</si>
  <si>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</si>
  <si>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</si>
  <si>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</si>
  <si>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</si>
  <si>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</si>
  <si>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</si>
  <si>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</si>
  <si>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</si>
  <si>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</si>
  <si>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</si>
  <si>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</si>
  <si>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</si>
  <si>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</si>
  <si>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</si>
  <si>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</si>
  <si>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</si>
  <si>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</si>
  <si>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</si>
  <si>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</si>
  <si>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</si>
  <si>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</si>
  <si>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</si>
  <si>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</si>
  <si>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</si>
  <si>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</si>
  <si>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</si>
  <si>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</si>
  <si>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</si>
  <si>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</si>
  <si>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</si>
  <si>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</si>
  <si>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</si>
  <si>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</si>
  <si>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</si>
  <si>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</si>
  <si>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</si>
  <si>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</si>
  <si>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</si>
  <si>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</si>
  <si>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</si>
  <si>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</si>
  <si>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</si>
  <si>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</si>
  <si>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</si>
  <si>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</si>
  <si>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</si>
  <si>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</si>
  <si>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</si>
  <si>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</si>
  <si>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</si>
  <si>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</si>
  <si>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</si>
  <si>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</si>
  <si>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</si>
  <si>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</si>
  <si>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</si>
  <si>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</si>
  <si>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</si>
  <si>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</si>
  <si>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</si>
  <si>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</si>
  <si>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</si>
  <si>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</si>
  <si>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</si>
  <si>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</si>
  <si>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</si>
  <si>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</si>
  <si>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</si>
  <si>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</si>
  <si>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</si>
  <si>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</si>
  <si>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</si>
  <si>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</si>
  <si>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</si>
  <si>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</si>
  <si>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</si>
  <si>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</si>
  <si>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</si>
  <si>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</si>
  <si>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</si>
  <si>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</si>
  <si>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</si>
  <si>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</si>
  <si>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</si>
  <si>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</si>
  <si>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</si>
  <si>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</si>
  <si>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</si>
  <si>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</si>
  <si>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</si>
  <si>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</si>
  <si>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</si>
  <si>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</si>
  <si>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</si>
  <si>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</si>
  <si>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</si>
  <si>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</si>
  <si>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</si>
  <si>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</si>
  <si>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</si>
  <si>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</si>
  <si>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</si>
  <si>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</si>
  <si>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</si>
  <si>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</si>
  <si>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</si>
  <si>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</si>
  <si>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</si>
  <si>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</si>
  <si>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</si>
  <si>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</si>
  <si>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</si>
  <si>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</si>
  <si>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</si>
  <si>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</si>
  <si>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</si>
  <si>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</si>
  <si>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</si>
  <si>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</si>
  <si>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</si>
  <si>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</si>
  <si>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</si>
  <si>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</si>
  <si>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</si>
  <si>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</si>
  <si>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</si>
  <si>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</si>
  <si>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</si>
  <si>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</si>
  <si>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</si>
  <si>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</si>
  <si>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</si>
  <si>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</si>
  <si>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</si>
  <si>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</si>
  <si>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</si>
  <si>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</si>
  <si>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</si>
  <si>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</si>
  <si>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</si>
  <si>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</si>
  <si>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</si>
  <si>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</si>
  <si>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</si>
  <si>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</si>
  <si>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</si>
  <si>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</si>
  <si>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</si>
  <si>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</si>
  <si>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</si>
  <si>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</si>
  <si>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</si>
  <si>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</si>
  <si>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</si>
  <si>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</si>
  <si>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</si>
  <si>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</si>
  <si>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</si>
  <si>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</si>
  <si>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</si>
  <si>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</si>
  <si>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</si>
  <si>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</si>
  <si>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</si>
  <si>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</si>
  <si>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</si>
  <si>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</si>
  <si>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</si>
  <si>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</si>
  <si>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</si>
  <si>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</si>
  <si>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</si>
  <si>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</si>
  <si>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</si>
  <si>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</si>
  <si>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</si>
  <si>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</si>
  <si>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</si>
  <si>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</si>
  <si>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</si>
  <si>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</si>
  <si>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</si>
  <si>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</si>
  <si>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</si>
  <si>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</si>
  <si>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</si>
  <si>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</si>
  <si>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</si>
  <si>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</si>
  <si>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</si>
  <si>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</si>
  <si>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</si>
  <si>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</si>
  <si>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</si>
  <si>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</si>
  <si>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</si>
  <si>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</si>
  <si>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</si>
  <si>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</si>
  <si>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</si>
  <si>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</si>
  <si>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</si>
  <si>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</si>
  <si>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</si>
  <si>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</si>
  <si>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</si>
  <si>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</si>
  <si>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</si>
  <si>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</si>
  <si>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</si>
  <si>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</si>
  <si>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</si>
  <si>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</si>
  <si>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</si>
  <si>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</si>
  <si>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</si>
  <si>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</si>
  <si>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</si>
  <si>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</si>
  <si>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</si>
  <si>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</si>
  <si>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</si>
  <si>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</si>
  <si>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</si>
  <si>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</si>
  <si>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</si>
  <si>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</si>
  <si>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</si>
  <si>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</si>
  <si>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</si>
  <si>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</si>
  <si>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</si>
  <si>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</si>
  <si>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</si>
  <si>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</si>
  <si>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</si>
  <si>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</si>
  <si>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</si>
  <si>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</si>
  <si>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</si>
  <si>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</si>
  <si>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</si>
  <si>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</si>
  <si>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</si>
  <si>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</si>
  <si>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</si>
  <si>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</si>
  <si>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</si>
  <si>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</si>
  <si>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</si>
  <si>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</si>
  <si>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</si>
  <si>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</si>
  <si>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</si>
  <si>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</si>
  <si>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</si>
  <si>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</si>
  <si>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</si>
  <si>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</si>
  <si>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</si>
  <si>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</si>
  <si>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</si>
  <si>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</si>
  <si>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</si>
  <si>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</si>
  <si>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</si>
  <si>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</si>
  <si>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</si>
  <si>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</si>
  <si>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</si>
  <si>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</si>
  <si>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</si>
  <si>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</si>
  <si>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</si>
  <si>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</si>
  <si>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</si>
  <si>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</si>
  <si>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</si>
  <si>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</si>
  <si>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</si>
  <si>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</si>
  <si>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</si>
  <si>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</si>
  <si>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</si>
  <si>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</si>
  <si>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</si>
  <si>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</si>
  <si>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</si>
  <si>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</si>
  <si>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</si>
  <si>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</si>
  <si>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</si>
  <si>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</si>
  <si>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</si>
  <si>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</si>
  <si>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</si>
  <si>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</si>
  <si>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</si>
  <si>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</si>
  <si>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</si>
  <si>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</si>
  <si>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</si>
  <si>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</si>
  <si>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</si>
  <si>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</si>
  <si>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</si>
  <si>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</si>
  <si>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</si>
  <si>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</si>
  <si>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</si>
  <si>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</si>
  <si>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</si>
  <si>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</si>
  <si>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</si>
  <si>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</si>
  <si>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</si>
  <si>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</si>
  <si>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</si>
  <si>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</si>
  <si>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</si>
  <si>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</si>
  <si>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</si>
  <si>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</si>
  <si>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</si>
  <si>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</si>
  <si>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</si>
  <si>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</si>
  <si>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</si>
  <si>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</si>
  <si>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</si>
  <si>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</si>
  <si>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</si>
  <si>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</si>
  <si>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</si>
  <si>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</si>
  <si>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</si>
  <si>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</si>
  <si>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</si>
  <si>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</si>
  <si>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</si>
  <si>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</si>
  <si>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</si>
  <si>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</si>
  <si>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</si>
  <si>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</si>
  <si>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</si>
  <si>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</si>
  <si>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</si>
  <si>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</si>
  <si>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</si>
  <si>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</si>
  <si>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</si>
  <si>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</si>
  <si>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</si>
  <si>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</si>
  <si>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</si>
  <si>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</si>
  <si>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</si>
  <si>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</si>
  <si>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</si>
  <si>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</si>
  <si>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</si>
  <si>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</si>
  <si>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</si>
  <si>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</si>
  <si>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</si>
  <si>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</si>
  <si>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</si>
  <si>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</si>
  <si>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</si>
  <si>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</si>
  <si>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</si>
  <si>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</si>
  <si>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</si>
  <si>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</si>
  <si>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</si>
  <si>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</si>
  <si>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</si>
  <si>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</si>
  <si>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</si>
  <si>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</si>
  <si>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</si>
  <si>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</si>
  <si>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</si>
  <si>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</si>
  <si>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</si>
  <si>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</si>
  <si>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</si>
  <si>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</si>
  <si>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</si>
  <si>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</si>
  <si>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</si>
  <si>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</si>
  <si>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</si>
  <si>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</si>
  <si>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</si>
  <si>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</si>
  <si>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</si>
  <si>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</si>
  <si>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</si>
  <si>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</si>
  <si>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</si>
  <si>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</si>
  <si>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</si>
  <si>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</si>
  <si>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</si>
  <si>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</si>
  <si>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</si>
  <si>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</si>
  <si>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</si>
  <si>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</si>
  <si>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</si>
  <si>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</si>
  <si>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</si>
  <si>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</si>
  <si>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</si>
  <si>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</si>
  <si>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</si>
  <si>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</si>
  <si>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</si>
  <si>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</si>
  <si>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</si>
  <si>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</si>
  <si>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</si>
  <si>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</si>
  <si>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</si>
  <si>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</si>
  <si>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</si>
  <si>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</si>
  <si>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</si>
  <si>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</si>
  <si>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</si>
  <si>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</si>
  <si>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</si>
  <si>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</si>
  <si>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</si>
  <si>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</si>
  <si>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</si>
  <si>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</si>
  <si>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</si>
  <si>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</si>
  <si>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</si>
  <si>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</si>
  <si>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</si>
  <si>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</si>
  <si>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</si>
  <si>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</si>
  <si>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</si>
  <si>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</si>
  <si>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</si>
  <si>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</si>
  <si>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</si>
  <si>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</si>
  <si>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</si>
  <si>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</si>
  <si>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</si>
  <si>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</si>
  <si>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</si>
  <si>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</si>
  <si>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</si>
  <si>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</si>
  <si>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</si>
  <si>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</si>
  <si>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</si>
  <si>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</si>
  <si>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</si>
  <si>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</si>
  <si>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</si>
  <si>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</si>
  <si>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</si>
  <si>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</si>
  <si>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</si>
  <si>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</si>
  <si>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</si>
  <si>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</si>
  <si>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</si>
  <si>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</si>
  <si>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</si>
  <si>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</si>
  <si>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</si>
  <si>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</si>
  <si>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</si>
  <si>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</si>
  <si>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</si>
  <si>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</si>
  <si>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</si>
  <si>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</si>
  <si>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</si>
  <si>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</si>
  <si>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</si>
  <si>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</si>
  <si>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</si>
  <si>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</si>
  <si>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</si>
  <si>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</si>
  <si>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</si>
  <si>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</si>
  <si>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</si>
  <si>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</si>
  <si>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</si>
  <si>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</si>
  <si>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</si>
  <si>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</si>
  <si>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</si>
  <si>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</si>
  <si>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</si>
  <si>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</si>
  <si>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</si>
  <si>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</si>
  <si>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</si>
  <si>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</si>
  <si>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</si>
  <si>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</si>
  <si>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</si>
  <si>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</si>
  <si>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</si>
  <si>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</si>
  <si>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</si>
  <si>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</si>
  <si>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</si>
  <si>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</si>
  <si>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</si>
  <si>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</si>
  <si>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</si>
  <si>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</si>
  <si>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</si>
  <si>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</si>
  <si>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</si>
  <si>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</si>
  <si>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</si>
  <si>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</si>
  <si>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</si>
  <si>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</si>
  <si>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</si>
  <si>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</si>
  <si>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</si>
  <si>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</si>
  <si>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</si>
  <si>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</si>
  <si>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</si>
  <si>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</si>
  <si>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</si>
  <si>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</si>
  <si>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</si>
  <si>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</si>
  <si>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</si>
  <si>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</si>
  <si>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</si>
  <si>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</si>
  <si>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</si>
  <si>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</si>
  <si>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</si>
  <si>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</si>
  <si>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</si>
  <si>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</si>
  <si>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</si>
  <si>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</si>
  <si>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</si>
  <si>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</si>
  <si>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</si>
  <si>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</si>
  <si>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</si>
  <si>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</si>
  <si>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</si>
  <si>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</si>
  <si>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</si>
  <si>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</si>
  <si>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</si>
  <si>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</si>
  <si>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</si>
  <si>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</si>
  <si>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</si>
  <si>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</si>
  <si>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</si>
  <si>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</si>
  <si>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</si>
  <si>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</si>
  <si>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</si>
  <si>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</si>
  <si>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</si>
  <si>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</si>
  <si>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</si>
  <si>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</si>
  <si>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</si>
  <si>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</si>
  <si>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</si>
  <si>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</si>
  <si>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</si>
  <si>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</si>
  <si>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</si>
  <si>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</si>
  <si>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</si>
  <si>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</si>
  <si>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</si>
  <si>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</si>
  <si>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</si>
  <si>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</si>
  <si>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</si>
  <si>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</si>
  <si>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</si>
  <si>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</si>
  <si>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</si>
  <si>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</si>
  <si>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</si>
  <si>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</si>
  <si>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</si>
  <si>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</si>
  <si>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</si>
  <si>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</si>
  <si>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</si>
  <si>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</si>
  <si>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</si>
  <si>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</si>
  <si>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</si>
  <si>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</si>
  <si>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</si>
  <si>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</si>
  <si>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</si>
  <si>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</si>
  <si>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</si>
  <si>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</si>
  <si>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</si>
  <si>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</si>
  <si>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</si>
  <si>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</si>
  <si>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</si>
  <si>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</si>
  <si>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</si>
  <si>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</si>
  <si>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</si>
  <si>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</si>
  <si>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</si>
  <si>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</si>
  <si>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</si>
  <si>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</si>
  <si>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</si>
  <si>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</si>
  <si>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</si>
  <si>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</si>
  <si>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</si>
  <si>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</si>
  <si>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</si>
  <si>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</si>
  <si>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</si>
  <si>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</si>
  <si>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</si>
  <si>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</si>
  <si>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</si>
  <si>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</si>
  <si>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</si>
  <si>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</si>
  <si>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</si>
  <si>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</si>
  <si>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</si>
  <si>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</si>
  <si>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</si>
  <si>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</si>
  <si>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</si>
  <si>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</si>
  <si>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</si>
  <si>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</si>
  <si>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</si>
  <si>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</si>
  <si>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</si>
  <si>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</si>
  <si>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</si>
  <si>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</si>
  <si>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</si>
  <si>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</si>
  <si>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</si>
  <si>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</si>
  <si>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</si>
  <si>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</si>
  <si>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</si>
  <si>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</si>
  <si>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</si>
  <si>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</si>
  <si>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</si>
  <si>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</si>
  <si>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</si>
  <si>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</si>
  <si>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</si>
  <si>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</si>
  <si>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</si>
  <si>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</si>
  <si>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</si>
  <si>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</si>
  <si>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</si>
  <si>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</si>
  <si>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</si>
  <si>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</si>
  <si>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</si>
  <si>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</si>
  <si>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</si>
  <si>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</si>
  <si>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</si>
  <si>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</si>
  <si>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</si>
  <si>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</si>
  <si>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</si>
  <si>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</si>
  <si>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</si>
  <si>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</si>
  <si>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</si>
  <si>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</si>
  <si>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</si>
  <si>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</si>
  <si>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</si>
  <si>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</si>
  <si>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</si>
  <si>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</si>
  <si>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</si>
  <si>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</si>
  <si>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</si>
  <si>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</si>
  <si>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</si>
  <si>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</si>
  <si>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</si>
  <si>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</si>
  <si>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</si>
  <si>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</si>
  <si>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</si>
  <si>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</si>
  <si>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</si>
  <si>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</si>
  <si>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</si>
  <si>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</si>
  <si>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</si>
  <si>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</si>
  <si>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</si>
  <si>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</si>
  <si>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</si>
  <si>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</si>
  <si>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</si>
  <si>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</si>
  <si>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</si>
  <si>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</si>
  <si>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</si>
  <si>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</si>
  <si>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</si>
  <si>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</si>
  <si>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</si>
  <si>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</si>
  <si>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</si>
  <si>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</si>
  <si>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</si>
  <si>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</si>
  <si>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</si>
  <si>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</si>
  <si>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</si>
  <si>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</si>
  <si>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</si>
  <si>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</si>
  <si>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</si>
  <si>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</si>
  <si>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</si>
  <si>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</si>
  <si>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</si>
  <si>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</si>
  <si>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</si>
  <si>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</si>
  <si>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</si>
  <si>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</si>
  <si>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</si>
  <si>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</si>
  <si>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</si>
  <si>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</si>
  <si>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</si>
  <si>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</si>
  <si>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</si>
  <si>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</si>
  <si>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</si>
  <si>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</si>
  <si>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</si>
  <si>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</si>
  <si>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</si>
  <si>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</si>
  <si>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</si>
  <si>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</si>
  <si>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</si>
  <si>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</si>
  <si>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</si>
  <si>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</si>
  <si>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</si>
  <si>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</si>
  <si>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</si>
  <si>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</si>
  <si>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</si>
  <si>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</si>
  <si>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</si>
  <si>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</si>
  <si>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</si>
  <si>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</si>
  <si>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</si>
  <si>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</si>
  <si>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</si>
  <si>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</si>
  <si>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</si>
  <si>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</si>
  <si>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</si>
  <si>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</si>
  <si>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</si>
  <si>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</si>
  <si>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</si>
  <si>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</si>
  <si>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</si>
  <si>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</si>
  <si>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</si>
  <si>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</si>
  <si>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</si>
  <si>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</si>
  <si>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</si>
  <si>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</si>
  <si>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</si>
  <si>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</si>
  <si>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</si>
  <si>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</si>
  <si>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</si>
  <si>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</si>
  <si>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</si>
  <si>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</si>
  <si>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</si>
  <si>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</si>
  <si>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</si>
  <si>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</si>
  <si>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</si>
  <si>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</si>
  <si>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</si>
  <si>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</si>
  <si>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</si>
  <si>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</si>
  <si>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</si>
  <si>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</si>
  <si>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</si>
  <si>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</si>
  <si>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</si>
  <si>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</si>
  <si>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</si>
  <si>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</si>
  <si>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</si>
  <si>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</si>
  <si>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</si>
  <si>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</si>
  <si>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</si>
  <si>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</si>
  <si>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</si>
  <si>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</si>
  <si>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</si>
  <si>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</si>
  <si>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</si>
  <si>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</si>
  <si>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</si>
  <si>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</si>
  <si>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</si>
  <si>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</si>
  <si>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</si>
  <si>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</si>
  <si>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</si>
  <si>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</si>
  <si>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</si>
  <si>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</si>
  <si>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</si>
  <si>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</si>
  <si>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</si>
  <si>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</si>
  <si>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</si>
  <si>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</si>
  <si>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</si>
  <si>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</si>
  <si>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</si>
  <si>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</si>
  <si>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</si>
  <si>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</si>
  <si>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</si>
  <si>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</si>
  <si>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</si>
  <si>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</si>
  <si>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</si>
  <si>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</si>
  <si>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</si>
  <si>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</si>
  <si>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</si>
  <si>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</si>
  <si>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</si>
  <si>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</si>
  <si>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</si>
  <si>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</si>
  <si>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</si>
  <si>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</si>
  <si>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</si>
  <si>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</si>
  <si>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</si>
  <si>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</si>
  <si>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</si>
  <si>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</si>
  <si>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</si>
  <si>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</si>
  <si>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</si>
  <si>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</si>
  <si>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</si>
  <si>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</si>
  <si>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</si>
  <si>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</si>
  <si>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</si>
  <si>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</si>
  <si>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</si>
  <si>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</si>
  <si>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</si>
  <si>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</si>
  <si>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</si>
  <si>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</si>
  <si>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</si>
  <si>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</si>
  <si>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</si>
  <si>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</si>
  <si>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</si>
  <si>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</si>
  <si>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</si>
  <si>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</si>
  <si>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</si>
  <si>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</si>
  <si>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</si>
  <si>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</si>
  <si>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</si>
  <si>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</si>
  <si>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</si>
  <si>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</si>
  <si>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</si>
  <si>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</si>
  <si>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</si>
  <si>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</si>
  <si>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</si>
  <si>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</si>
  <si>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</si>
  <si>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</si>
  <si>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</si>
  <si>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</si>
  <si>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</si>
  <si>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</si>
  <si>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</si>
  <si>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</si>
  <si>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</si>
  <si>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</si>
  <si>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</si>
  <si>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</si>
  <si>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</si>
  <si>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</si>
  <si>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</si>
  <si>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</si>
  <si>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</si>
  <si>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</si>
  <si>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</si>
  <si>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</si>
  <si>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</si>
  <si>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</si>
  <si>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</si>
  <si>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</si>
  <si>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</si>
  <si>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</si>
  <si>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</si>
  <si>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</si>
  <si>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</si>
  <si>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</si>
  <si>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</si>
  <si>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</si>
  <si>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</si>
  <si>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</si>
  <si>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</si>
  <si>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</si>
  <si>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</si>
  <si>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</si>
  <si>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</si>
  <si>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</si>
  <si>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</si>
  <si>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</si>
  <si>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</si>
  <si>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</si>
  <si>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</si>
  <si>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</si>
  <si>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</si>
  <si>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</si>
  <si>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</si>
  <si>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</si>
  <si>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</si>
  <si>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</si>
  <si>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</si>
  <si>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</si>
  <si>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</si>
  <si>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</si>
  <si>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</si>
  <si>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</si>
  <si>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</si>
  <si>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</si>
  <si>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</si>
  <si>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</si>
  <si>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</si>
  <si>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</si>
  <si>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</si>
  <si>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</si>
  <si>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</si>
  <si>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</si>
  <si>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</si>
  <si>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</si>
  <si>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</si>
  <si>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</si>
  <si>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</si>
  <si>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</si>
  <si>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</si>
  <si>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</si>
  <si>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</si>
  <si>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</si>
  <si>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</si>
  <si>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</si>
  <si>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</si>
  <si>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</si>
  <si>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</si>
  <si>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</si>
  <si>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</si>
  <si>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</si>
  <si>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</si>
  <si>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</si>
  <si>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</si>
  <si>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</si>
  <si>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</si>
  <si>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</si>
  <si>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</si>
  <si>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</si>
  <si>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</si>
  <si>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</si>
  <si>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</si>
  <si>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</si>
  <si>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</si>
  <si>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</si>
  <si>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</si>
  <si>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</si>
  <si>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</si>
  <si>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</si>
  <si>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</si>
  <si>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</si>
  <si>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</si>
  <si>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</si>
  <si>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</si>
  <si>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</si>
  <si>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</si>
  <si>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</si>
  <si>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</si>
  <si>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</si>
  <si>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</si>
  <si>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</si>
  <si>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</si>
  <si>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</si>
  <si>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</si>
  <si>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</si>
  <si>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</si>
  <si>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</si>
  <si>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</si>
  <si>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</si>
  <si>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</si>
  <si>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</si>
  <si>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</si>
  <si>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</si>
  <si>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</si>
  <si>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</si>
  <si>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</si>
  <si>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</si>
  <si>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</si>
  <si>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</si>
  <si>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</si>
  <si>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</si>
  <si>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</si>
  <si>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</si>
  <si>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</si>
  <si>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</si>
  <si>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</si>
  <si>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</si>
  <si>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</si>
  <si>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</si>
  <si>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</si>
  <si>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</si>
  <si>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</si>
  <si>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</si>
  <si>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</si>
  <si>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</si>
  <si>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</si>
  <si>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</si>
  <si>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</si>
  <si>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</si>
  <si>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</si>
  <si>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</si>
  <si>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</si>
  <si>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</si>
  <si>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</si>
  <si>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</si>
  <si>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</si>
  <si>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</si>
  <si>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</si>
  <si>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</si>
  <si>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</si>
  <si>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</si>
  <si>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</si>
  <si>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</si>
  <si>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</si>
  <si>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</si>
  <si>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</si>
  <si>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</si>
  <si>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</si>
  <si>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</si>
  <si>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</si>
  <si>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</si>
  <si>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</si>
  <si>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</si>
  <si>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</si>
  <si>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</si>
  <si>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</si>
  <si>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</si>
  <si>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</si>
  <si>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</si>
  <si>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</si>
  <si>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</si>
  <si>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</si>
  <si>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</si>
  <si>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</si>
  <si>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</si>
  <si>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</si>
  <si>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</si>
  <si>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</si>
  <si>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</si>
  <si>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</si>
  <si>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</si>
  <si>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</si>
  <si>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</si>
  <si>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</si>
  <si>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</si>
  <si>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</si>
  <si>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</si>
  <si>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</si>
  <si>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</si>
  <si>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</si>
  <si>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</si>
  <si>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</si>
  <si>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</si>
  <si>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</si>
  <si>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</si>
  <si>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</si>
  <si>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</si>
  <si>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</si>
  <si>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</si>
  <si>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</si>
  <si>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</si>
  <si>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</si>
  <si>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</si>
  <si>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</si>
  <si>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</si>
  <si>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</si>
  <si>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</si>
  <si>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</si>
  <si>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</si>
  <si>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</si>
  <si>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</si>
  <si>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</si>
  <si>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</si>
  <si>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</si>
  <si>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</si>
  <si>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</si>
  <si>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</si>
  <si>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</si>
  <si>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</si>
  <si>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</si>
  <si>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</si>
  <si>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</si>
  <si>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</si>
  <si>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</si>
  <si>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</si>
  <si>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</si>
  <si>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</si>
  <si>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</si>
  <si>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</si>
  <si>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</si>
  <si>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</si>
  <si>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</si>
  <si>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</si>
  <si>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</si>
  <si>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</si>
  <si>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</si>
  <si>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</si>
  <si>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</si>
  <si>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</si>
  <si>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</si>
  <si>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</si>
  <si>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</si>
  <si>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</si>
  <si>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</si>
  <si>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</si>
  <si>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</si>
  <si>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</si>
  <si>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</si>
  <si>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</si>
  <si>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</si>
  <si>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</si>
  <si>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</si>
  <si>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</si>
  <si>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</si>
  <si>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</si>
  <si>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</si>
  <si>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</si>
  <si>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</si>
  <si>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</si>
  <si>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</si>
  <si>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</si>
  <si>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</si>
  <si>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</si>
  <si>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</si>
  <si>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</si>
  <si>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</si>
  <si>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</si>
  <si>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</si>
  <si>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</si>
  <si>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</si>
  <si>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</si>
  <si>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</si>
  <si>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</si>
  <si>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</si>
  <si>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</si>
  <si>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</si>
  <si>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</si>
  <si>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</si>
  <si>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</si>
  <si>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</si>
  <si>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</si>
  <si>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</si>
  <si>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</si>
  <si>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</si>
  <si>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</si>
  <si>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</si>
  <si>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</si>
  <si>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</si>
  <si>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</si>
  <si>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</si>
  <si>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</si>
  <si>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</si>
  <si>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</si>
  <si>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</si>
  <si>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</si>
  <si>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</si>
  <si>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</si>
  <si>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</si>
  <si>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</si>
  <si>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</si>
  <si>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</si>
  <si>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</si>
  <si>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</si>
  <si>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</si>
  <si>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</si>
  <si>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</si>
  <si>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</si>
  <si>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</si>
  <si>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</si>
  <si>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</si>
  <si>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</si>
  <si>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</si>
  <si>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</si>
  <si>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</si>
  <si>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</si>
  <si>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</si>
  <si>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</si>
  <si>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</si>
  <si>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</si>
  <si>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</si>
  <si>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</si>
  <si>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</si>
  <si>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</si>
  <si>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</si>
  <si>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</si>
  <si>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</si>
  <si>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</si>
  <si>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</si>
  <si>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</si>
  <si>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</si>
  <si>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</si>
  <si>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</si>
  <si>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</si>
  <si>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</si>
  <si>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</si>
  <si>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</si>
  <si>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</si>
  <si>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</si>
  <si>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</si>
  <si>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</si>
  <si>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</si>
  <si>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</si>
  <si>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</si>
  <si>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</si>
  <si>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</si>
  <si>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</si>
  <si>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</si>
  <si>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</si>
  <si>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</si>
  <si>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</si>
  <si>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</si>
  <si>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</si>
  <si>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</si>
  <si>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</si>
  <si>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</si>
  <si>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</si>
  <si>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</si>
  <si>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</si>
  <si>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</si>
  <si>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</si>
  <si>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</si>
  <si>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</si>
  <si>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</si>
  <si>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</si>
  <si>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</si>
  <si>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</si>
  <si>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</si>
  <si>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</si>
  <si>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</si>
  <si>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</si>
  <si>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</si>
  <si>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</si>
  <si>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</si>
  <si>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</si>
  <si>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</si>
  <si>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</si>
  <si>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</si>
  <si>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</si>
  <si>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</si>
  <si>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</si>
  <si>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</si>
  <si>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</si>
  <si>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</si>
  <si>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</si>
  <si>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</si>
  <si>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</si>
  <si>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</si>
  <si>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</si>
  <si>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</si>
  <si>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</si>
  <si>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</si>
  <si>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</si>
  <si>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</si>
  <si>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</si>
  <si>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</si>
  <si>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</si>
  <si>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</si>
  <si>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</si>
  <si>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</si>
  <si>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</si>
  <si>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</si>
  <si>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</si>
  <si>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</si>
  <si>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</si>
  <si>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</si>
  <si>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</si>
  <si>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</si>
  <si>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</si>
  <si>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</si>
  <si>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</si>
  <si>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</si>
  <si>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</si>
  <si>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</si>
  <si>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</si>
  <si>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</si>
  <si>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</si>
  <si>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</si>
  <si>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</si>
  <si>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</si>
  <si>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</si>
  <si>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</si>
  <si>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</si>
  <si>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</si>
  <si>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</si>
  <si>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</si>
  <si>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</si>
  <si>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</si>
  <si>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</si>
  <si>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</si>
  <si>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</si>
  <si>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</si>
  <si>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</si>
  <si>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</si>
  <si>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</si>
  <si>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</si>
  <si>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</si>
  <si>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</si>
  <si>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</si>
  <si>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</si>
  <si>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</si>
  <si>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</si>
  <si>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</si>
  <si>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</si>
  <si>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</si>
  <si>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</si>
  <si>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</si>
  <si>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</si>
  <si>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</si>
  <si>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</si>
  <si>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</si>
  <si>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</si>
  <si>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</si>
  <si>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</si>
  <si>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</si>
  <si>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</si>
  <si>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</si>
  <si>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</si>
  <si>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</si>
  <si>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</si>
  <si>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</si>
  <si>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</si>
  <si>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</si>
  <si>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</si>
  <si>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</si>
  <si>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</si>
  <si>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</si>
  <si>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</si>
  <si>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</si>
  <si>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</si>
  <si>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</si>
  <si>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</si>
  <si>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</si>
  <si>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</si>
  <si>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</si>
  <si>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</si>
  <si>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</si>
  <si>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</si>
  <si>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</si>
  <si>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</si>
  <si>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</si>
  <si>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</si>
  <si>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</si>
  <si>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</si>
  <si>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</si>
  <si>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</si>
  <si>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</si>
  <si>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</si>
  <si>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</si>
  <si>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</si>
  <si>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</si>
  <si>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</si>
  <si>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</si>
  <si>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</si>
  <si>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</si>
  <si>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</si>
  <si>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</si>
  <si>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</si>
  <si>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</si>
  <si>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</si>
  <si>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</si>
  <si>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</si>
  <si>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</si>
  <si>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</si>
  <si>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</si>
  <si>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</si>
  <si>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</si>
  <si>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</si>
  <si>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</si>
  <si>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</si>
  <si>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</si>
  <si>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</si>
  <si>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</si>
  <si>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</si>
  <si>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</si>
  <si>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</si>
  <si>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</si>
  <si>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</si>
  <si>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</si>
  <si>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</si>
  <si>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</si>
  <si>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</si>
  <si>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</si>
  <si>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</si>
  <si>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</si>
  <si>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</si>
  <si>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</si>
  <si>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</si>
  <si>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</si>
  <si>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</si>
  <si>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</si>
  <si>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</si>
  <si>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</si>
  <si>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</si>
  <si>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</si>
  <si>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</si>
  <si>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</si>
  <si>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</si>
  <si>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</si>
  <si>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</si>
  <si>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</si>
  <si>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</si>
  <si>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</si>
  <si>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</si>
  <si>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</si>
  <si>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</si>
  <si>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</si>
  <si>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</si>
  <si>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</si>
  <si>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</si>
  <si>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</si>
  <si>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</si>
  <si>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</si>
  <si>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</si>
  <si>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</si>
  <si>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</si>
  <si>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</si>
  <si>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</si>
  <si>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</si>
  <si>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</si>
  <si>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</si>
  <si>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</si>
  <si>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</si>
  <si>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</si>
  <si>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</si>
  <si>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</si>
  <si>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</si>
  <si>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</si>
  <si>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</si>
  <si>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</si>
  <si>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</si>
  <si>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</si>
  <si>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</si>
  <si>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</si>
  <si>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</si>
  <si>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</si>
  <si>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</si>
  <si>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</si>
  <si>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</si>
  <si>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</si>
  <si>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</si>
  <si>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</si>
  <si>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</si>
  <si>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</si>
  <si>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</si>
  <si>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</si>
  <si>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</si>
  <si>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</si>
  <si>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</si>
  <si>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</si>
  <si>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</si>
  <si>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</si>
  <si>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</si>
  <si>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</si>
  <si>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</si>
  <si>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</si>
  <si>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</si>
  <si>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</si>
  <si>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</si>
  <si>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</si>
  <si>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</si>
  <si>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</si>
  <si>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</si>
  <si>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</si>
  <si>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</si>
  <si>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</si>
  <si>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</si>
  <si>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</si>
  <si>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</si>
  <si>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</si>
  <si>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</si>
  <si>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</si>
  <si>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</si>
  <si>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</si>
  <si>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</si>
  <si>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</si>
  <si>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</si>
  <si>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</si>
  <si>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</si>
  <si>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</si>
  <si>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</si>
  <si>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</si>
  <si>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</si>
  <si>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</si>
  <si>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</si>
  <si>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</si>
  <si>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</si>
  <si>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</si>
  <si>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</si>
  <si>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</si>
  <si>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</si>
  <si>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</si>
  <si>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</si>
  <si>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</si>
  <si>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</si>
  <si>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</si>
  <si>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</si>
  <si>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</si>
  <si>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</si>
  <si>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</si>
  <si>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</si>
  <si>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</si>
  <si>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</si>
  <si>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</si>
  <si>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</si>
  <si>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</si>
  <si>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</si>
  <si>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</si>
  <si>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</si>
  <si>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</si>
  <si>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</si>
  <si>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</si>
  <si>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</si>
  <si>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</si>
  <si>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</si>
  <si>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</si>
  <si>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</si>
  <si>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</si>
  <si>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</si>
  <si>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</si>
  <si>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</si>
  <si>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</si>
  <si>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</si>
  <si>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</si>
  <si>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</si>
  <si>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</si>
  <si>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</si>
  <si>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</si>
  <si>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</si>
  <si>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</si>
  <si>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</si>
  <si>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</si>
  <si>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</si>
  <si>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</si>
  <si>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</si>
  <si>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</si>
  <si>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</si>
  <si>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</si>
  <si>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</si>
  <si>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</si>
  <si>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</si>
  <si>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</si>
  <si>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</si>
  <si>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</si>
  <si>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</si>
  <si>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</si>
  <si>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</si>
  <si>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</si>
  <si>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</si>
  <si>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</si>
  <si>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</si>
  <si>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</si>
  <si>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</si>
  <si>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</si>
  <si>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</si>
  <si>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</si>
  <si>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</si>
  <si>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</si>
  <si>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</si>
  <si>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</si>
  <si>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</si>
  <si>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</si>
  <si>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</si>
  <si>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</si>
  <si>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</si>
  <si>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</si>
  <si>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</si>
  <si>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</si>
  <si>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</si>
  <si>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</si>
  <si>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</si>
  <si>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</si>
  <si>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</si>
  <si>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</si>
  <si>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</si>
  <si>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</si>
  <si>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</si>
  <si>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</si>
  <si>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</si>
  <si>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</si>
  <si>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</si>
  <si>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</si>
  <si>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</si>
  <si>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</si>
  <si>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</si>
  <si>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</si>
  <si>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</si>
  <si>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</si>
  <si>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</si>
  <si>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</si>
  <si>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</si>
  <si>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</si>
  <si>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</si>
  <si>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</si>
  <si>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</si>
  <si>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</si>
  <si>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</si>
  <si>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</si>
  <si>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</si>
  <si>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</si>
  <si>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</si>
  <si>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</si>
  <si>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</si>
  <si>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</si>
  <si>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</si>
  <si>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</si>
  <si>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</si>
  <si>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</si>
  <si>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</si>
  <si>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</si>
  <si>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</si>
  <si>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</si>
  <si>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</si>
  <si>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</si>
  <si>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</si>
  <si>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</si>
  <si>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</si>
  <si>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</si>
  <si>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</si>
  <si>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</si>
  <si>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</si>
  <si>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</si>
  <si>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</si>
  <si>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</si>
  <si>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</si>
  <si>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</si>
  <si>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</si>
  <si>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</si>
  <si>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</si>
  <si>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</si>
  <si>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</si>
  <si>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</si>
  <si>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</si>
  <si>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</si>
  <si>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</si>
  <si>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</si>
  <si>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</si>
  <si>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</si>
  <si>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</si>
  <si>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</si>
  <si>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</si>
  <si>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</si>
  <si>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</si>
  <si>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</si>
  <si>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</si>
  <si>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</si>
  <si>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</si>
  <si>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</si>
  <si>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</si>
  <si>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</si>
  <si>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</si>
  <si>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</si>
  <si>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</si>
  <si>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</si>
  <si>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</si>
  <si>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</si>
  <si>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</si>
  <si>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</si>
  <si>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</si>
  <si>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</si>
  <si>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</si>
  <si>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</si>
  <si>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</si>
  <si>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</si>
  <si>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</si>
  <si>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</si>
  <si>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</si>
  <si>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</si>
  <si>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</si>
  <si>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</si>
  <si>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</si>
  <si>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</si>
  <si>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</si>
  <si>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</si>
  <si>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</si>
  <si>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</si>
  <si>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</si>
  <si>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</si>
  <si>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</si>
  <si>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</si>
  <si>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</si>
  <si>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</si>
  <si>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</si>
  <si>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</si>
  <si>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</si>
  <si>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</si>
  <si>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</si>
  <si>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</si>
  <si>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</si>
  <si>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</si>
  <si>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</si>
  <si>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</si>
  <si>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</si>
  <si>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</si>
  <si>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</si>
  <si>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</si>
  <si>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</si>
  <si>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</si>
  <si>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</si>
  <si>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</si>
  <si>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</si>
  <si>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</si>
  <si>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</si>
  <si>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</si>
  <si>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</si>
  <si>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</si>
  <si>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</si>
  <si>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</si>
  <si>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</si>
  <si>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</si>
  <si>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</si>
  <si>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</si>
  <si>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</si>
  <si>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</si>
  <si>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</si>
  <si>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</si>
  <si>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</si>
  <si>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</si>
  <si>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</si>
  <si>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</si>
  <si>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</si>
  <si>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</si>
  <si>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</si>
  <si>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</si>
  <si>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</si>
  <si>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</si>
  <si>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</si>
  <si>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</si>
  <si>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</si>
  <si>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</si>
  <si>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</si>
  <si>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</si>
  <si>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</si>
  <si>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</si>
  <si>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</si>
  <si>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</si>
  <si>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</si>
  <si>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</si>
  <si>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</si>
  <si>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</si>
  <si>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</si>
  <si>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</si>
  <si>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</si>
  <si>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</si>
  <si>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</si>
  <si>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</si>
  <si>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</si>
  <si>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</si>
  <si>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</si>
  <si>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</si>
  <si>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</si>
  <si>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</si>
  <si>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</si>
  <si>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</si>
  <si>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</si>
  <si>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</si>
  <si>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</si>
  <si>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</si>
  <si>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</si>
  <si>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</si>
  <si>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</si>
  <si>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</si>
  <si>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</si>
  <si>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</si>
  <si>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</si>
  <si>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</si>
  <si>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</si>
  <si>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</si>
  <si>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</si>
  <si>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</si>
  <si>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</si>
  <si>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</si>
  <si>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</si>
  <si>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</si>
  <si>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</si>
  <si>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</si>
  <si>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</si>
  <si>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</si>
  <si>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</si>
  <si>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</si>
  <si>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</si>
  <si>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</si>
  <si>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</si>
  <si>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</si>
  <si>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</si>
  <si>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</si>
  <si>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</si>
  <si>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</si>
  <si>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</si>
  <si>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</si>
  <si>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</si>
  <si>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</si>
  <si>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</si>
  <si>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</si>
  <si>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</si>
  <si>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</si>
  <si>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</si>
  <si>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</si>
  <si>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</si>
  <si>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</si>
  <si>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</si>
  <si>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</si>
  <si>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</si>
  <si>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</si>
  <si>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</si>
  <si>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</si>
  <si>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</si>
  <si>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</si>
  <si>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</si>
  <si>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</si>
  <si>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</si>
  <si>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</si>
  <si>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</si>
  <si>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</si>
  <si>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</si>
  <si>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</si>
  <si>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</si>
  <si>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</si>
  <si>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</si>
  <si>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</si>
  <si>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</si>
  <si>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</si>
  <si>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</si>
  <si>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</si>
  <si>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</si>
  <si>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</si>
  <si>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</si>
  <si>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</si>
  <si>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</si>
  <si>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</si>
  <si>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</si>
  <si>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</si>
  <si>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</si>
  <si>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</si>
  <si>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</si>
  <si>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</si>
  <si>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</si>
  <si>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</si>
  <si>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</si>
  <si>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</si>
  <si>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</si>
  <si>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</si>
  <si>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</si>
  <si>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</si>
  <si>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</si>
  <si>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</si>
  <si>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</si>
  <si>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</si>
  <si>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</si>
  <si>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</si>
  <si>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</si>
  <si>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</si>
  <si>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</si>
  <si>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</si>
  <si>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</si>
  <si>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</si>
  <si>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</si>
  <si>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</si>
  <si>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</si>
  <si>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</si>
  <si>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</si>
  <si>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</si>
  <si>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</si>
  <si>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</si>
  <si>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</si>
  <si>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</si>
  <si>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</si>
  <si>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</si>
  <si>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</si>
  <si>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</si>
  <si>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</si>
  <si>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</si>
  <si>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</si>
  <si>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</si>
  <si>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</si>
  <si>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</si>
  <si>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</si>
  <si>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</si>
  <si>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</si>
  <si>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</si>
  <si>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</si>
  <si>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</si>
  <si>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</si>
  <si>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</si>
  <si>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</si>
  <si>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</si>
  <si>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</si>
  <si>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</si>
  <si>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</si>
  <si>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</si>
  <si>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</si>
  <si>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</si>
  <si>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</si>
  <si>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</si>
  <si>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</si>
  <si>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</si>
  <si>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</si>
  <si>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</si>
  <si>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</si>
  <si>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</si>
  <si>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</si>
  <si>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</si>
  <si>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</si>
  <si>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</si>
  <si>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</si>
  <si>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</si>
  <si>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</si>
  <si>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</si>
  <si>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</si>
  <si>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</si>
  <si>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</si>
  <si>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</si>
  <si>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</si>
  <si>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</si>
  <si>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</si>
  <si>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</si>
  <si>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</si>
  <si>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</si>
  <si>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</si>
  <si>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</si>
  <si>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</si>
  <si>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</si>
  <si>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</si>
  <si>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</si>
  <si>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</si>
  <si>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</si>
  <si>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</si>
  <si>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</si>
  <si>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</si>
  <si>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</si>
  <si>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</si>
  <si>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</si>
  <si>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</si>
  <si>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</si>
  <si>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</si>
  <si>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</si>
  <si>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</si>
  <si>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</si>
  <si>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</si>
  <si>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</si>
  <si>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</si>
  <si>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</si>
  <si>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</si>
  <si>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</si>
  <si>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</si>
  <si>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</si>
  <si>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</si>
  <si>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</si>
  <si>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</si>
  <si>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</si>
  <si>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</si>
  <si>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</si>
  <si>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</si>
  <si>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</si>
  <si>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</si>
  <si>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</si>
  <si>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</si>
  <si>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</si>
  <si>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</si>
  <si>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</si>
  <si>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</si>
  <si>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</si>
  <si>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</si>
  <si>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</si>
  <si>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</si>
  <si>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</si>
  <si>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</si>
  <si>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</si>
  <si>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</si>
  <si>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</si>
  <si>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</si>
  <si>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</si>
  <si>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</si>
  <si>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</si>
  <si>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</si>
  <si>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</si>
  <si>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</si>
  <si>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</si>
  <si>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</si>
  <si>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</si>
  <si>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</si>
  <si>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</si>
  <si>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</si>
  <si>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</si>
  <si>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</si>
  <si>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</si>
  <si>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</si>
  <si>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</si>
  <si>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</si>
  <si>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</si>
  <si>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</si>
  <si>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</si>
  <si>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</si>
  <si>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</si>
  <si>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</si>
  <si>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</si>
  <si>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</si>
  <si>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</si>
  <si>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</si>
  <si>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</si>
  <si>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</si>
  <si>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</si>
  <si>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</si>
  <si>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</si>
  <si>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</si>
  <si>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</si>
  <si>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</si>
  <si>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</si>
  <si>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</si>
  <si>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</si>
  <si>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</si>
  <si>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</si>
  <si>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</si>
  <si>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</si>
  <si>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</si>
  <si>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</si>
  <si>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</si>
  <si>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</si>
  <si>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</si>
  <si>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</si>
  <si>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</si>
  <si>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</si>
  <si>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</si>
  <si>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</si>
  <si>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</si>
  <si>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</si>
  <si>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</si>
  <si>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</si>
  <si>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</si>
  <si>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</si>
  <si>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</si>
  <si>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</si>
  <si>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</si>
  <si>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</si>
  <si>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</si>
  <si>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</si>
  <si>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</si>
  <si>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</si>
  <si>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</si>
  <si>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</si>
  <si>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</si>
  <si>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</si>
  <si>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</si>
  <si>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</si>
  <si>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</si>
  <si>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</si>
  <si>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</si>
  <si>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</si>
  <si>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</si>
  <si>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</si>
  <si>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</si>
  <si>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</si>
  <si>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</si>
  <si>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</si>
  <si>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</si>
  <si>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</si>
  <si>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</si>
  <si>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</si>
  <si>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</si>
  <si>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</si>
  <si>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</si>
  <si>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</si>
  <si>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</si>
  <si>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</si>
  <si>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</si>
  <si>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</si>
  <si>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</si>
  <si>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</si>
  <si>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</si>
  <si>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</si>
  <si>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</si>
  <si>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</si>
  <si>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</si>
  <si>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</si>
  <si>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</si>
  <si>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</si>
  <si>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</si>
  <si>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</si>
  <si>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</si>
  <si>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</si>
  <si>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</si>
  <si>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</si>
  <si>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</si>
  <si>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</si>
  <si>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</si>
  <si>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</si>
  <si>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</si>
  <si>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</si>
  <si>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</si>
  <si>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</si>
  <si>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</si>
  <si>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</si>
  <si>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</si>
  <si>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</si>
  <si>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</si>
  <si>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</si>
  <si>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</si>
  <si>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</si>
  <si>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</si>
  <si>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</si>
  <si>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</si>
  <si>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</si>
  <si>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</si>
  <si>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</si>
  <si>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</si>
  <si>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</si>
  <si>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</si>
  <si>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</si>
  <si>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</si>
  <si>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</si>
  <si>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</si>
  <si>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</si>
  <si>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</si>
  <si>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</si>
  <si>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</si>
  <si>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</si>
  <si>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</si>
  <si>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</si>
  <si>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</si>
  <si>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</si>
  <si>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</si>
  <si>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</si>
  <si>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</si>
  <si>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</si>
  <si>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</si>
  <si>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</si>
  <si>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</si>
  <si>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</si>
  <si>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</si>
  <si>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</si>
  <si>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</si>
  <si>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</si>
  <si>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</si>
  <si>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</si>
  <si>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</si>
  <si>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</si>
  <si>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</si>
  <si>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</si>
  <si>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</si>
  <si>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</si>
  <si>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</si>
  <si>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</si>
  <si>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</si>
  <si>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</si>
  <si>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</si>
  <si>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</si>
  <si>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</si>
  <si>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</si>
  <si>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</si>
  <si>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</si>
  <si>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</si>
  <si>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</si>
  <si>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</si>
  <si>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</si>
  <si>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</si>
  <si>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</si>
  <si>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</si>
  <si>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</si>
  <si>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</si>
  <si>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</si>
  <si>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</si>
  <si>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</si>
  <si>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</si>
  <si>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</si>
  <si>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</si>
  <si>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</si>
  <si>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</si>
  <si>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</si>
  <si>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</si>
  <si>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</si>
  <si>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</si>
  <si>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</si>
  <si>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</si>
  <si>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</si>
  <si>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</si>
  <si>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</si>
  <si>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</si>
  <si>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</si>
  <si>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</si>
  <si>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</si>
  <si>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</si>
  <si>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</si>
  <si>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</si>
  <si>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</si>
  <si>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</si>
  <si>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</si>
  <si>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</si>
  <si>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</si>
  <si>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</si>
  <si>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</si>
  <si>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</si>
  <si>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</si>
  <si>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</si>
  <si>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</si>
  <si>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</si>
  <si>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</si>
  <si>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</si>
  <si>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</si>
  <si>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</si>
  <si>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</si>
  <si>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</si>
  <si>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</si>
  <si>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</si>
  <si>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</si>
  <si>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</si>
  <si>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</si>
  <si>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</si>
  <si>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</si>
  <si>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</si>
  <si>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</si>
  <si>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</si>
  <si>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</si>
  <si>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</si>
  <si>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</si>
  <si>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</si>
  <si>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</si>
  <si>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</si>
  <si>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</si>
  <si>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</si>
  <si>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</si>
  <si>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</si>
  <si>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</si>
  <si>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</si>
  <si>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</si>
  <si>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</si>
  <si>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</si>
  <si>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</si>
  <si>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</si>
  <si>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</si>
  <si>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</si>
  <si>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</si>
  <si>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</si>
  <si>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</si>
  <si>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</si>
  <si>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</si>
  <si>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</si>
  <si>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</si>
  <si>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</si>
  <si>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</si>
  <si>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</si>
  <si>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</si>
  <si>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</si>
  <si>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</si>
  <si>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</si>
  <si>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</si>
  <si>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</si>
  <si>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</si>
  <si>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</si>
  <si>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</si>
  <si>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</si>
  <si>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</si>
  <si>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</si>
  <si>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</si>
  <si>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</si>
  <si>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</si>
  <si>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</si>
  <si>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</si>
  <si>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</si>
  <si>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</si>
  <si>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</si>
  <si>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</si>
  <si>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</si>
  <si>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</si>
  <si>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</si>
  <si>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</si>
  <si>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</si>
  <si>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</si>
  <si>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</si>
  <si>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</si>
  <si>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</si>
  <si>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</si>
  <si>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</si>
  <si>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</si>
  <si>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</si>
  <si>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</si>
  <si>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</si>
  <si>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</si>
  <si>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</si>
  <si>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</si>
  <si>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</si>
  <si>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</si>
  <si>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</si>
  <si>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</si>
  <si>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</si>
  <si>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</si>
  <si>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</si>
  <si>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</si>
  <si>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</si>
  <si>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</si>
  <si>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</si>
  <si>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</si>
  <si>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</si>
  <si>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</si>
  <si>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</si>
  <si>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</si>
  <si>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</si>
  <si>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</si>
  <si>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</si>
  <si>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</si>
  <si>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</si>
  <si>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</si>
  <si>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</si>
  <si>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</si>
  <si>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</si>
  <si>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</si>
  <si>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</si>
  <si>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</si>
  <si>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</si>
  <si>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</si>
  <si>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</si>
  <si>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</si>
  <si>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</si>
  <si>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</si>
  <si>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</si>
  <si>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</si>
  <si>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</si>
  <si>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</si>
  <si>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</si>
  <si>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</si>
  <si>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</si>
  <si>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</si>
  <si>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</si>
  <si>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</si>
  <si>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</si>
  <si>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</si>
  <si>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</si>
  <si>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</si>
  <si>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</si>
  <si>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</si>
  <si>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</si>
  <si>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</si>
  <si>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</si>
  <si>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</si>
  <si>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</si>
  <si>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</si>
  <si>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</si>
  <si>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</si>
  <si>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</si>
  <si>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</si>
  <si>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</si>
  <si>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</si>
  <si>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</si>
  <si>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</si>
  <si>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</si>
  <si>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</si>
  <si>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</si>
  <si>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</si>
  <si>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</si>
  <si>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</si>
  <si>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</si>
  <si>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</si>
  <si>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</si>
  <si>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</si>
  <si>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</si>
  <si>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</si>
  <si>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</si>
  <si>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</si>
  <si>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</si>
  <si>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</si>
  <si>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</si>
  <si>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</si>
  <si>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</si>
  <si>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</si>
  <si>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</si>
  <si>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</si>
  <si>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</si>
  <si>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</si>
  <si>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</si>
  <si>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</si>
  <si>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</si>
  <si>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</si>
  <si>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</si>
  <si>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</si>
  <si>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</si>
  <si>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</si>
  <si>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</si>
  <si>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</si>
  <si>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</si>
  <si>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</si>
  <si>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</si>
  <si>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</si>
  <si>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</si>
  <si>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</si>
  <si>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</si>
  <si>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</si>
  <si>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</si>
  <si>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</si>
  <si>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</si>
  <si>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</si>
  <si>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</si>
  <si>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</si>
  <si>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</si>
  <si>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</si>
  <si>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</si>
  <si>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</si>
  <si>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</si>
  <si>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</si>
  <si>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</si>
  <si>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</si>
  <si>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</si>
  <si>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</si>
  <si>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</si>
  <si>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</si>
  <si>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</si>
  <si>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</si>
  <si>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</si>
  <si>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</si>
  <si>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</si>
  <si>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</si>
  <si>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</si>
  <si>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</si>
  <si>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</si>
  <si>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</si>
  <si>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</si>
  <si>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</si>
  <si>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</si>
  <si>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</si>
  <si>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</si>
  <si>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</si>
  <si>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</si>
  <si>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</si>
  <si>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</si>
  <si>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</si>
  <si>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</si>
  <si>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</si>
  <si>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</si>
  <si>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</si>
  <si>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</si>
  <si>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</si>
  <si>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</si>
  <si>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</si>
  <si>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</si>
  <si>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</si>
  <si>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</si>
  <si>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</si>
  <si>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</si>
  <si>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</si>
  <si>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</si>
  <si>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</si>
  <si>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</si>
  <si>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</si>
  <si>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</si>
  <si>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</si>
  <si>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</si>
  <si>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</si>
  <si>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</si>
  <si>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</si>
  <si>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</si>
  <si>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</si>
  <si>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</si>
  <si>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</si>
  <si>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</si>
  <si>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</si>
  <si>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</si>
  <si>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</si>
  <si>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</si>
  <si>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</si>
  <si>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</si>
  <si>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</si>
  <si>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</si>
  <si>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</si>
  <si>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</si>
  <si>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</si>
  <si>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</si>
  <si>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</si>
  <si>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</si>
  <si>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</si>
  <si>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</si>
  <si>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</si>
  <si>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</si>
  <si>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</si>
  <si>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</si>
  <si>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</si>
  <si>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</si>
  <si>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</si>
  <si>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</si>
  <si>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</si>
  <si>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</si>
  <si>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</si>
  <si>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</si>
  <si>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</si>
  <si>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</si>
  <si>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</si>
  <si>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</si>
  <si>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</si>
  <si>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</si>
  <si>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</si>
  <si>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</si>
  <si>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</si>
  <si>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</si>
  <si>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</si>
  <si>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</si>
  <si>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</si>
  <si>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</si>
  <si>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</si>
  <si>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</si>
  <si>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</si>
  <si>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</si>
  <si>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</si>
  <si>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</si>
  <si>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</si>
  <si>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</si>
  <si>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</si>
  <si>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</si>
  <si>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</si>
  <si>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</si>
  <si>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</si>
  <si>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</si>
  <si>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</si>
  <si>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</si>
  <si>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</si>
  <si>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</si>
  <si>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</si>
  <si>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</si>
  <si>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</si>
  <si>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</si>
  <si>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</si>
  <si>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</si>
  <si>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</si>
  <si>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</si>
  <si>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</si>
  <si>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</si>
  <si>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</si>
  <si>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</si>
  <si>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</si>
  <si>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</si>
  <si>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</si>
  <si>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</si>
  <si>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</si>
  <si>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</si>
  <si>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</si>
  <si>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</si>
  <si>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</si>
  <si>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</si>
  <si>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</si>
  <si>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</si>
  <si>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</si>
  <si>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</si>
  <si>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</si>
  <si>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</si>
  <si>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</si>
  <si>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</si>
  <si>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</si>
  <si>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</si>
  <si>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</si>
  <si>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</si>
  <si>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</si>
  <si>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</si>
  <si>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</si>
  <si>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</si>
  <si>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</si>
  <si>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</si>
  <si>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</si>
  <si>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</si>
  <si>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</si>
  <si>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</si>
  <si>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</si>
  <si>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</si>
  <si>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</si>
  <si>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</si>
  <si>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</si>
  <si>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</si>
  <si>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</si>
  <si>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</si>
  <si>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</si>
  <si>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</si>
  <si>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</si>
  <si>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</si>
  <si>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</si>
  <si>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</si>
  <si>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</si>
  <si>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</si>
  <si>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</si>
  <si>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</si>
  <si>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</si>
  <si>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</si>
  <si>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</si>
  <si>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</si>
  <si>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</si>
  <si>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</si>
  <si>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</si>
  <si>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</si>
  <si>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</si>
  <si>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</si>
  <si>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</si>
  <si>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</si>
  <si>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</si>
  <si>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</si>
  <si>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</si>
  <si>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</si>
  <si>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</si>
  <si>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</si>
  <si>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</si>
  <si>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</si>
  <si>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</si>
  <si>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</si>
  <si>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</si>
  <si>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</si>
  <si>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</si>
  <si>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</si>
  <si>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</si>
  <si>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</si>
  <si>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</si>
  <si>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</si>
  <si>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</si>
  <si>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</si>
  <si>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</si>
  <si>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</si>
  <si>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</si>
  <si>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</si>
  <si>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</si>
  <si>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</si>
  <si>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</si>
  <si>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</si>
  <si>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</si>
  <si>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</si>
  <si>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</si>
  <si>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</si>
  <si>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</si>
  <si>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</si>
  <si>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</si>
  <si>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</si>
  <si>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</si>
  <si>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</si>
  <si>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</si>
  <si>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</si>
  <si>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</si>
  <si>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</si>
  <si>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</si>
  <si>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</si>
  <si>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</si>
  <si>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</si>
  <si>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</si>
  <si>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</si>
  <si>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</si>
  <si>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</si>
  <si>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</si>
  <si>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</si>
  <si>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</si>
  <si>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</si>
  <si>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</si>
  <si>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</si>
  <si>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</si>
  <si>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</si>
  <si>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</si>
  <si>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</si>
  <si>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</si>
  <si>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</si>
  <si>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</si>
  <si>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</si>
  <si>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</si>
  <si>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</si>
  <si>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</si>
  <si>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</si>
  <si>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</si>
  <si>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</si>
  <si>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</si>
  <si>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</si>
  <si>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</si>
  <si>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</si>
  <si>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</si>
  <si>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</si>
  <si>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</si>
  <si>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</si>
  <si>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</si>
  <si>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</si>
  <si>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</si>
  <si>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</si>
  <si>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</si>
  <si>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</si>
  <si>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</si>
  <si>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</si>
  <si>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</si>
  <si>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</si>
  <si>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</si>
  <si>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</si>
  <si>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</si>
  <si>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</si>
  <si>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</si>
  <si>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</si>
  <si>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</si>
  <si>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</si>
  <si>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</si>
  <si>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</si>
  <si>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</si>
  <si>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</si>
  <si>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</si>
  <si>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</si>
  <si>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</si>
  <si>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</si>
  <si>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</si>
  <si>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</si>
  <si>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</si>
  <si>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</si>
  <si>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</si>
  <si>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</si>
  <si>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</si>
  <si>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</si>
  <si>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</si>
  <si>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</si>
  <si>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</si>
  <si>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</si>
  <si>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</si>
  <si>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</si>
  <si>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</si>
  <si>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</si>
  <si>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</si>
  <si>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</si>
  <si>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</si>
  <si>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</si>
  <si>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</si>
  <si>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</si>
  <si>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</si>
  <si>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</si>
  <si>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</si>
  <si>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</si>
  <si>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</si>
  <si>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</si>
  <si>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</si>
  <si>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</si>
  <si>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</si>
  <si>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</si>
  <si>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</si>
  <si>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</si>
  <si>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</si>
  <si>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</si>
  <si>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</si>
  <si>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</si>
  <si>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</si>
  <si>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</si>
  <si>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</si>
  <si>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</si>
  <si>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</si>
  <si>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</si>
  <si>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</si>
  <si>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</si>
  <si>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</si>
  <si>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</si>
  <si>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</si>
  <si>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</si>
  <si>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</si>
  <si>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</si>
  <si>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</si>
  <si>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</si>
  <si>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</si>
  <si>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</si>
  <si>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</si>
  <si>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</si>
  <si>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</si>
  <si>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</si>
  <si>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</si>
  <si>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</si>
  <si>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</si>
  <si>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</si>
  <si>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</si>
  <si>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</si>
  <si>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</si>
  <si>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</si>
  <si>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</si>
  <si>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</si>
  <si>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</si>
  <si>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</si>
  <si>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</si>
  <si>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</si>
  <si>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</si>
  <si>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</si>
  <si>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</si>
  <si>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</si>
  <si>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</si>
  <si>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</si>
  <si>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</si>
  <si>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</si>
  <si>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</si>
  <si>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</si>
  <si>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</si>
  <si>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</si>
  <si>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</si>
  <si>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</si>
  <si>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</si>
  <si>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</si>
  <si>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</si>
  <si>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</si>
  <si>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</si>
  <si>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</si>
  <si>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</si>
  <si>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</si>
  <si>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</si>
  <si>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</si>
  <si>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</si>
  <si>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</si>
  <si>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</si>
  <si>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</si>
  <si>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</si>
  <si>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</si>
  <si>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</si>
  <si>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</si>
  <si>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</si>
  <si>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</si>
  <si>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</si>
  <si>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</si>
  <si>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</si>
  <si>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</si>
  <si>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</si>
  <si>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</si>
  <si>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</si>
  <si>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</si>
  <si>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</si>
  <si>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</si>
  <si>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</si>
  <si>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</si>
  <si>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</si>
  <si>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</si>
  <si>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</si>
  <si>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</si>
  <si>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</si>
  <si>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</si>
  <si>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</si>
  <si>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</si>
  <si>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</si>
  <si>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</si>
  <si>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</si>
  <si>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</si>
  <si>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</si>
  <si>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</si>
  <si>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</si>
  <si>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</si>
  <si>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</si>
  <si>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</si>
  <si>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</si>
  <si>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</si>
  <si>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</si>
  <si>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</si>
  <si>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</si>
  <si>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</si>
  <si>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</si>
  <si>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</si>
  <si>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</si>
  <si>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</si>
  <si>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</si>
  <si>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</si>
  <si>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</si>
  <si>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</si>
  <si>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</si>
  <si>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</si>
  <si>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</si>
  <si>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</si>
  <si>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</si>
  <si>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</si>
  <si>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</si>
  <si>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</si>
  <si>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</si>
  <si>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</si>
  <si>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</si>
  <si>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</si>
  <si>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</si>
  <si>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</si>
  <si>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</si>
  <si>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</si>
  <si>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</si>
  <si>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</si>
  <si>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</si>
  <si>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</si>
  <si>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</si>
  <si>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</si>
  <si>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</si>
  <si>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</si>
  <si>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</si>
  <si>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</si>
  <si>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</si>
  <si>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</si>
  <si>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</si>
  <si>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</si>
  <si>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</si>
  <si>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</si>
  <si>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</si>
  <si>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</si>
  <si>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</si>
  <si>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</si>
  <si>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</si>
  <si>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</si>
  <si>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</si>
  <si>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</si>
  <si>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</si>
  <si>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</si>
  <si>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</si>
  <si>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</si>
  <si>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</si>
  <si>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</si>
  <si>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</si>
  <si>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</si>
  <si>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</si>
  <si>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</si>
  <si>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</si>
  <si>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</si>
  <si>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</si>
  <si>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</si>
  <si>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</si>
  <si>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</si>
  <si>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</si>
  <si>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</si>
  <si>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</si>
  <si>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</si>
  <si>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</si>
  <si>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</si>
  <si>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</si>
  <si>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</si>
  <si>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</si>
  <si>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</si>
  <si>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</si>
  <si>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</si>
  <si>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</si>
  <si>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</si>
  <si>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</si>
  <si>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</si>
  <si>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</si>
  <si>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</si>
  <si>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</si>
  <si>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</si>
  <si>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</si>
  <si>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</si>
  <si>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</si>
  <si>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</si>
  <si>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</si>
  <si>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</si>
  <si>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</si>
  <si>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</si>
  <si>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</si>
  <si>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</si>
  <si>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</si>
  <si>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</si>
  <si>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</si>
  <si>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</si>
  <si>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</si>
  <si>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</si>
  <si>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</si>
  <si>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</si>
  <si>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</si>
  <si>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</si>
  <si>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</si>
  <si>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</si>
  <si>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</si>
  <si>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</si>
  <si>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</si>
  <si>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</si>
  <si>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</si>
  <si>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</si>
  <si>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</si>
  <si>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</si>
  <si>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</si>
  <si>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</si>
  <si>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</si>
  <si>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</si>
  <si>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</si>
  <si>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</si>
  <si>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</si>
  <si>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</si>
  <si>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</si>
  <si>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</si>
  <si>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</si>
  <si>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</si>
  <si>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</si>
  <si>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</si>
  <si>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</si>
  <si>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</si>
  <si>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</si>
  <si>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</si>
  <si>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</si>
  <si>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</si>
  <si>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</si>
  <si>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</si>
  <si>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</si>
  <si>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</si>
  <si>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</si>
  <si>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</si>
  <si>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</si>
  <si>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</si>
  <si>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</si>
  <si>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</si>
  <si>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</si>
  <si>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</si>
  <si>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</si>
  <si>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</si>
  <si>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</si>
  <si>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</si>
  <si>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</si>
  <si>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</si>
  <si>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</si>
  <si>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</si>
  <si>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</si>
  <si>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</si>
  <si>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</si>
  <si>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</si>
  <si>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</si>
  <si>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</si>
  <si>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</si>
  <si>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</si>
  <si>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</si>
  <si>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</si>
  <si>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</si>
  <si>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</si>
  <si>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</si>
  <si>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</si>
  <si>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</si>
  <si>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</si>
  <si>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</si>
  <si>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</si>
  <si>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</si>
  <si>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</si>
  <si>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</si>
  <si>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</si>
  <si>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</si>
  <si>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</si>
  <si>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</si>
  <si>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</si>
  <si>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</si>
  <si>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</si>
  <si>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</si>
  <si>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</si>
  <si>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</si>
  <si>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</si>
  <si>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</si>
  <si>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</si>
  <si>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</si>
  <si>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</si>
  <si>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</si>
  <si>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</si>
  <si>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</si>
  <si>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</si>
  <si>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</si>
  <si>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</si>
  <si>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</si>
  <si>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</si>
  <si>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</si>
  <si>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</si>
  <si>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</si>
  <si>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</si>
  <si>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</si>
  <si>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</si>
  <si>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</si>
  <si>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</si>
  <si>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</si>
  <si>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</si>
  <si>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</si>
  <si>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</si>
  <si>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</si>
  <si>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</si>
  <si>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</si>
  <si>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</si>
  <si>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</si>
  <si>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</si>
  <si>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</si>
  <si>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</si>
  <si>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</si>
  <si>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</si>
  <si>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</si>
  <si>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</si>
  <si>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</si>
  <si>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</si>
  <si>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</si>
  <si>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</si>
  <si>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</si>
  <si>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</si>
  <si>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</si>
  <si>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</si>
  <si>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</si>
  <si>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</si>
  <si>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</si>
  <si>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</si>
  <si>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</si>
  <si>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</si>
  <si>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</si>
  <si>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</si>
  <si>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</si>
  <si>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</si>
  <si>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</si>
  <si>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</si>
  <si>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</si>
  <si>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</si>
  <si>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</si>
  <si>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</si>
  <si>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</si>
  <si>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</si>
  <si>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</si>
  <si>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</si>
  <si>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</si>
  <si>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</si>
  <si>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</si>
  <si>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</si>
  <si>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</si>
  <si>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</si>
  <si>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</si>
  <si>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</si>
  <si>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</si>
  <si>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</si>
  <si>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</si>
  <si>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</si>
  <si>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</si>
  <si>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</si>
  <si>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</si>
  <si>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</si>
  <si>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</si>
  <si>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</si>
  <si>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</si>
  <si>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</si>
  <si>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</si>
  <si>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</si>
  <si>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</si>
  <si>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</si>
  <si>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</si>
  <si>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</si>
  <si>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</si>
  <si>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</si>
  <si>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</si>
  <si>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</si>
  <si>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</si>
  <si>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</si>
  <si>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</si>
  <si>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</si>
  <si>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</si>
  <si>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</si>
  <si>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</si>
  <si>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</si>
  <si>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</si>
  <si>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</si>
  <si>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</si>
  <si>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</si>
  <si>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</si>
  <si>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</si>
  <si>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</si>
  <si>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</si>
  <si>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</si>
  <si>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</si>
  <si>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</si>
  <si>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</si>
  <si>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</si>
  <si>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</si>
  <si>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</si>
  <si>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</si>
  <si>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</si>
  <si>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</si>
  <si>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</si>
  <si>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</si>
  <si>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</si>
  <si>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</si>
  <si>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</si>
  <si>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</si>
  <si>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</si>
  <si>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</si>
  <si>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</si>
  <si>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</si>
  <si>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</si>
  <si>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</si>
  <si>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</si>
  <si>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</si>
  <si>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</si>
  <si>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</si>
  <si>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</si>
  <si>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</si>
  <si>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</si>
  <si>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</si>
  <si>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</si>
  <si>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</si>
  <si>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</si>
  <si>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</si>
  <si>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</si>
  <si>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</si>
  <si>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</si>
  <si>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</si>
  <si>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</si>
  <si>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</si>
  <si>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</si>
  <si>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</si>
  <si>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</si>
  <si>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</si>
  <si>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</si>
  <si>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</si>
  <si>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</si>
  <si>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</si>
  <si>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</si>
  <si>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</si>
  <si>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</si>
  <si>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</si>
  <si>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</si>
  <si>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</si>
  <si>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</si>
  <si>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</si>
  <si>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</si>
  <si>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</si>
  <si>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</si>
  <si>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</si>
  <si>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</si>
  <si>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</si>
  <si>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</si>
  <si>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</si>
  <si>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</si>
  <si>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</si>
  <si>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</si>
  <si>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</si>
  <si>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</si>
  <si>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</si>
  <si>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</si>
  <si>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</si>
  <si>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</si>
  <si>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</si>
  <si>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</si>
  <si>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</si>
  <si>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</si>
  <si>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</si>
  <si>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</si>
  <si>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</si>
  <si>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</si>
  <si>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</si>
  <si>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</si>
  <si>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</si>
  <si>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</si>
  <si>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</si>
  <si>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</si>
  <si>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</si>
  <si>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</si>
  <si>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</si>
  <si>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</si>
  <si>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</si>
  <si>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</si>
  <si>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</si>
  <si>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</si>
  <si>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</si>
  <si>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</si>
  <si>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</si>
  <si>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</si>
  <si>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</si>
  <si>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</si>
  <si>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</si>
  <si>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</si>
  <si>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</si>
  <si>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</si>
  <si>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</si>
  <si>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</si>
  <si>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</si>
  <si>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</si>
  <si>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</si>
  <si>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</si>
  <si>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</si>
  <si>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</si>
  <si>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</si>
  <si>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</si>
  <si>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</si>
  <si>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</si>
  <si>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</si>
  <si>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</si>
  <si>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</si>
  <si>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</si>
  <si>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</si>
  <si>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</si>
  <si>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</si>
  <si>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</si>
  <si>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</si>
  <si>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</si>
  <si>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</si>
  <si>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</si>
  <si>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</si>
  <si>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</si>
  <si>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</si>
  <si>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</si>
  <si>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</si>
  <si>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</si>
  <si>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</si>
  <si>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</si>
  <si>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</si>
  <si>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</si>
  <si>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</si>
  <si>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</si>
  <si>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</si>
  <si>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</si>
  <si>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</si>
  <si>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</si>
  <si>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</si>
  <si>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</si>
  <si>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</si>
  <si>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</si>
  <si>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</si>
  <si>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</si>
  <si>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</si>
  <si>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</si>
  <si>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</si>
  <si>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</si>
  <si>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</si>
  <si>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</si>
  <si>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</si>
  <si>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</si>
  <si>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</si>
  <si>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</si>
  <si>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</si>
  <si>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</si>
  <si>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</si>
  <si>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</si>
  <si>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</si>
  <si>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</si>
  <si>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</si>
  <si>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</si>
  <si>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</si>
  <si>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</si>
  <si>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</si>
  <si>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</si>
  <si>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</si>
  <si>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</si>
  <si>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</si>
  <si>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</si>
  <si>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</si>
  <si>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</si>
  <si>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</si>
  <si>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</si>
  <si>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</si>
  <si>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</si>
  <si>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</si>
  <si>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</si>
  <si>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</si>
  <si>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</si>
  <si>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</si>
  <si>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</si>
  <si>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</si>
  <si>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</si>
  <si>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</si>
  <si>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</si>
  <si>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</si>
  <si>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</si>
  <si>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</si>
  <si>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</si>
  <si>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</si>
  <si>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</si>
  <si>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</si>
  <si>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</si>
  <si>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</si>
  <si>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</si>
  <si>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</si>
  <si>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</si>
  <si>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</si>
  <si>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</si>
  <si>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</si>
  <si>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</si>
  <si>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</si>
  <si>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</si>
  <si>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</si>
  <si>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</si>
  <si>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</si>
  <si>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</si>
  <si>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</si>
  <si>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</si>
  <si>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</si>
  <si>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</si>
  <si>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</si>
  <si>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</si>
  <si>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</si>
  <si>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</si>
  <si>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</si>
  <si>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</si>
  <si>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</si>
  <si>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</si>
  <si>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</si>
  <si>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</si>
  <si>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</si>
  <si>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</si>
  <si>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</si>
  <si>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</si>
  <si>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</si>
  <si>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</si>
  <si>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</si>
  <si>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</si>
  <si>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</si>
  <si>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</si>
  <si>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</si>
  <si>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</si>
  <si>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</si>
  <si>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</si>
  <si>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</si>
  <si>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</si>
  <si>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</si>
  <si>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</si>
  <si>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</si>
  <si>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</si>
  <si>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</si>
  <si>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</si>
  <si>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</si>
  <si>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</si>
  <si>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</si>
  <si>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</si>
  <si>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</si>
  <si>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</si>
  <si>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</si>
  <si>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</si>
  <si>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</si>
  <si>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</si>
  <si>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</si>
  <si>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</si>
  <si>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</si>
  <si>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</si>
  <si>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</si>
  <si>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</si>
  <si>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</si>
  <si>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</si>
  <si>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</si>
  <si>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</si>
  <si>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</si>
  <si>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</si>
  <si>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</si>
  <si>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</si>
  <si>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</si>
  <si>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</si>
  <si>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</si>
  <si>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</si>
  <si>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</si>
  <si>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</si>
  <si>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</si>
  <si>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</si>
  <si>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</si>
  <si>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</si>
  <si>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</si>
  <si>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</si>
  <si>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</si>
  <si>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</si>
  <si>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</si>
  <si>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</si>
  <si>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</si>
  <si>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</si>
  <si>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</si>
  <si>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</si>
  <si>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</si>
  <si>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</si>
  <si>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</si>
  <si>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</si>
  <si>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</si>
  <si>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</si>
  <si>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</si>
  <si>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</si>
  <si>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</si>
  <si>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</si>
  <si>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</si>
  <si>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</si>
  <si>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</si>
  <si>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</si>
  <si>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</si>
  <si>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</si>
  <si>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</si>
  <si>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</si>
  <si>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</si>
  <si>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</si>
  <si>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</si>
  <si>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</si>
  <si>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</si>
  <si>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</si>
  <si>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</si>
  <si>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</si>
  <si>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</si>
  <si>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</si>
  <si>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</si>
  <si>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</si>
  <si>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</si>
  <si>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</si>
  <si>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</si>
  <si>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</si>
  <si>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</si>
  <si>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</si>
  <si>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</si>
  <si>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</si>
  <si>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</si>
  <si>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</si>
  <si>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</si>
  <si>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</si>
  <si>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</si>
  <si>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</si>
  <si>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</si>
  <si>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</si>
  <si>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</si>
  <si>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</si>
  <si>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</si>
  <si>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</si>
  <si>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</si>
  <si>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</si>
  <si>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</si>
  <si>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</si>
  <si>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</si>
  <si>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</si>
  <si>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</si>
  <si>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</si>
  <si>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</si>
  <si>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</si>
  <si>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</si>
  <si>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</si>
  <si>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</si>
  <si>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</si>
  <si>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</si>
  <si>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</si>
  <si>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</si>
  <si>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</si>
  <si>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</si>
  <si>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</si>
  <si>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</si>
  <si>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</si>
  <si>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</si>
  <si>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</si>
  <si>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</si>
  <si>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</si>
  <si>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</si>
  <si>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</si>
  <si>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</si>
  <si>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</si>
  <si>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</si>
  <si>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</si>
  <si>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</si>
  <si>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</si>
  <si>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</si>
  <si>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</si>
  <si>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</si>
  <si>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</si>
  <si>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</si>
  <si>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</si>
  <si>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</si>
  <si>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</si>
  <si>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</si>
  <si>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</si>
  <si>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</si>
  <si>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</si>
  <si>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</si>
  <si>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</si>
  <si>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</si>
  <si>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</si>
  <si>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</si>
  <si>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</si>
  <si>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</si>
  <si>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</si>
  <si>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</si>
  <si>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</si>
  <si>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</si>
  <si>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</si>
  <si>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</si>
  <si>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</si>
  <si>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</si>
  <si>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</si>
  <si>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</si>
  <si>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</si>
  <si>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</si>
  <si>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</si>
  <si>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</si>
  <si>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</si>
  <si>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</si>
  <si>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</si>
  <si>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</si>
  <si>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</si>
  <si>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</si>
  <si>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</si>
  <si>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</si>
  <si>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</si>
  <si>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</si>
  <si>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</si>
  <si>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</si>
  <si>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</si>
  <si>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</si>
  <si>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</si>
  <si>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</si>
  <si>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</si>
  <si>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</si>
  <si>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</si>
  <si>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</si>
  <si>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</si>
  <si>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</si>
  <si>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</si>
  <si>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</si>
  <si>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</si>
  <si>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</si>
  <si>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</si>
  <si>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</si>
  <si>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</si>
  <si>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</si>
  <si>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</si>
  <si>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</si>
  <si>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</si>
  <si>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</si>
  <si>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</si>
  <si>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</si>
  <si>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</si>
  <si>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</si>
  <si>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</si>
  <si>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</si>
  <si>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</si>
  <si>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</si>
  <si>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</si>
  <si>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</si>
  <si>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</si>
  <si>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</si>
  <si>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</si>
  <si>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</si>
  <si>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</si>
  <si>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</si>
  <si>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</si>
  <si>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</si>
  <si>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</si>
  <si>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</si>
  <si>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</si>
  <si>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</si>
  <si>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</si>
  <si>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</si>
  <si>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</si>
  <si>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</si>
  <si>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</si>
  <si>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</si>
  <si>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</si>
  <si>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</si>
  <si>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</si>
  <si>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</si>
  <si>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</si>
  <si>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</si>
  <si>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</si>
  <si>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</si>
  <si>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</si>
  <si>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</si>
  <si>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</si>
  <si>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</si>
  <si>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</si>
  <si>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</si>
  <si>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</si>
  <si>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</si>
  <si>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</si>
  <si>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</si>
  <si>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</si>
  <si>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</si>
  <si>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</si>
  <si>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</si>
  <si>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</si>
  <si>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</si>
  <si>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</si>
  <si>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</si>
  <si>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</si>
  <si>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</si>
  <si>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</si>
  <si>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</si>
  <si>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</si>
  <si>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</si>
  <si>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</si>
  <si>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</si>
  <si>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</si>
  <si>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</si>
  <si>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</si>
  <si>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</si>
  <si>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</si>
  <si>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</si>
  <si>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</si>
  <si>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</si>
  <si>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</si>
  <si>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</si>
  <si>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</si>
  <si>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</si>
  <si>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</si>
  <si>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</si>
  <si>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</si>
  <si>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</si>
  <si>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</si>
  <si>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</si>
  <si>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</si>
  <si>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</si>
  <si>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</si>
  <si>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</si>
  <si>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</si>
  <si>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</si>
  <si>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</si>
  <si>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</si>
  <si>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</si>
  <si>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</si>
  <si>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</si>
  <si>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</si>
  <si>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</si>
  <si>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</si>
  <si>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</si>
  <si>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</si>
  <si>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</si>
  <si>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</si>
  <si>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</si>
  <si>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</si>
  <si>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</si>
  <si>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</si>
  <si>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</si>
  <si>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</si>
  <si>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</si>
  <si>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</si>
  <si>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</si>
  <si>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</si>
  <si>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</si>
  <si>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</si>
  <si>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</si>
  <si>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</si>
  <si>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</si>
  <si>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</si>
  <si>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</si>
  <si>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</si>
  <si>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</si>
  <si>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</si>
  <si>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</si>
  <si>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</si>
  <si>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</si>
  <si>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</si>
  <si>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</si>
  <si>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</si>
  <si>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</si>
  <si>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</si>
  <si>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</si>
  <si>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</si>
  <si>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</si>
  <si>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</si>
  <si>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</si>
  <si>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</si>
  <si>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</si>
  <si>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</si>
  <si>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</si>
  <si>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</si>
  <si>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</si>
  <si>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</si>
  <si>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</si>
  <si>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</si>
  <si>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</si>
  <si>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</si>
  <si>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</si>
  <si>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</si>
  <si>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</si>
  <si>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</si>
  <si>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</si>
  <si>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</si>
  <si>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</si>
  <si>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</si>
  <si>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</si>
  <si>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</si>
  <si>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</si>
  <si>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</si>
  <si>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</si>
  <si>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</si>
  <si>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</si>
  <si>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</si>
  <si>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</si>
  <si>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</si>
  <si>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</si>
  <si>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</si>
  <si>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</si>
  <si>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</si>
  <si>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</si>
  <si>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</si>
  <si>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</si>
  <si>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</si>
  <si>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</si>
  <si>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</si>
  <si>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</si>
  <si>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</si>
  <si>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</si>
  <si>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</si>
  <si>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</si>
  <si>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</si>
  <si>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</si>
  <si>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</si>
  <si>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</si>
  <si>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</si>
  <si>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</si>
  <si>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</si>
  <si>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</si>
  <si>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</si>
  <si>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</si>
  <si>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</si>
  <si>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</si>
  <si>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</si>
  <si>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</si>
  <si>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</si>
  <si>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</si>
  <si>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</si>
  <si>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</si>
  <si>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</si>
  <si>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</si>
  <si>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</si>
  <si>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</si>
  <si>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</si>
  <si>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</si>
  <si>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</si>
  <si>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</si>
  <si>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</si>
  <si>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</si>
  <si>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</si>
  <si>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</si>
  <si>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</si>
  <si>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</si>
  <si>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</si>
  <si>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</si>
  <si>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</si>
  <si>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</si>
  <si>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</si>
  <si>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</si>
  <si>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</si>
  <si>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</si>
  <si>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</si>
  <si>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</si>
  <si>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</si>
  <si>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</si>
  <si>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</si>
  <si>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</si>
  <si>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</si>
  <si>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</si>
  <si>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</si>
  <si>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</si>
  <si>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</si>
  <si>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</si>
  <si>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</si>
  <si>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</si>
  <si>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</si>
  <si>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</si>
  <si>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</si>
  <si>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</si>
  <si>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</si>
  <si>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</si>
  <si>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</si>
  <si>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</si>
  <si>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</si>
  <si>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</si>
  <si>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</si>
  <si>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</si>
  <si>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</si>
  <si>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</si>
  <si>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</si>
  <si>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</si>
  <si>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</si>
  <si>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</si>
  <si>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</si>
  <si>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</si>
  <si>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</si>
  <si>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</si>
  <si>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</si>
  <si>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</si>
  <si>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</si>
  <si>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</si>
  <si>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</si>
  <si>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</si>
  <si>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</si>
  <si>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</si>
  <si>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</si>
  <si>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</si>
  <si>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</si>
  <si>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</si>
  <si>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</si>
  <si>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</si>
  <si>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</si>
  <si>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</si>
  <si>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</si>
  <si>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</si>
  <si>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</si>
  <si>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</si>
  <si>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</si>
  <si>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</si>
  <si>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</si>
  <si>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</si>
  <si>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</si>
  <si>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</si>
  <si>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</si>
  <si>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</si>
  <si>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</si>
  <si>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</si>
  <si>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</si>
  <si>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</si>
  <si>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</si>
  <si>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</si>
  <si>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</si>
  <si>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</si>
  <si>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</si>
  <si>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</si>
  <si>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</si>
  <si>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</si>
  <si>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</si>
  <si>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</si>
  <si>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</si>
  <si>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</si>
  <si>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</si>
  <si>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</si>
  <si>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</si>
  <si>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</si>
  <si>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</si>
  <si>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</si>
  <si>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</si>
  <si>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</si>
  <si>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</si>
  <si>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</si>
  <si>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</si>
  <si>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</si>
  <si>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</si>
  <si>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</si>
  <si>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</si>
  <si>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</si>
  <si>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</si>
  <si>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</si>
  <si>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</si>
  <si>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</si>
  <si>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</si>
  <si>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</si>
  <si>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</si>
  <si>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</si>
  <si>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</si>
  <si>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</si>
  <si>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</si>
  <si>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</si>
  <si>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</si>
  <si>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</si>
  <si>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</si>
  <si>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</si>
  <si>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</si>
  <si>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</si>
  <si>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</si>
  <si>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</si>
  <si>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</si>
  <si>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</si>
  <si>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</si>
  <si>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</si>
  <si>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</si>
  <si>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</si>
  <si>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</si>
  <si>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</si>
  <si>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</si>
  <si>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</si>
  <si>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</si>
  <si>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</si>
  <si>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</si>
  <si>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</si>
  <si>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</si>
  <si>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</si>
  <si>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</si>
  <si>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</si>
  <si>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</si>
  <si>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</si>
  <si>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</si>
  <si>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</si>
  <si>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</si>
  <si>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</si>
  <si>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</si>
  <si>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</si>
  <si>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</si>
  <si>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</si>
  <si>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</si>
  <si>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</si>
  <si>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</si>
  <si>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</si>
  <si>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</si>
  <si>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</si>
  <si>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</si>
  <si>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</si>
  <si>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</si>
  <si>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</si>
  <si>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</si>
  <si>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</si>
  <si>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</si>
  <si>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</si>
  <si>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</si>
  <si>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</si>
  <si>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</si>
  <si>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</si>
  <si>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</si>
  <si>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</si>
  <si>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</si>
  <si>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</si>
  <si>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</si>
  <si>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</si>
  <si>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</si>
  <si>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</si>
  <si>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</si>
  <si>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</si>
  <si>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</si>
  <si>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</si>
  <si>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</si>
  <si>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</si>
  <si>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</si>
  <si>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</si>
  <si>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</si>
  <si>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</si>
  <si>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</si>
  <si>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</si>
  <si>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</si>
  <si>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</si>
  <si>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</si>
  <si>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</si>
  <si>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</si>
  <si>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</si>
  <si>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</si>
  <si>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</si>
  <si>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</si>
  <si>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</si>
  <si>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</si>
  <si>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</si>
  <si>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</si>
  <si>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</si>
  <si>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</si>
  <si>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</si>
  <si>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</si>
  <si>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</si>
  <si>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</si>
  <si>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</si>
  <si>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</si>
  <si>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</si>
  <si>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</si>
  <si>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</si>
  <si>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</si>
  <si>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</si>
  <si>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</si>
  <si>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</si>
  <si>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</si>
  <si>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</si>
  <si>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</si>
  <si>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</si>
  <si>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</si>
  <si>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</si>
  <si>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</si>
  <si>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</si>
  <si>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</si>
  <si>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</si>
  <si>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</si>
  <si>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</si>
  <si>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</si>
  <si>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</si>
  <si>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</si>
  <si>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</si>
  <si>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</si>
  <si>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</si>
  <si>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</si>
  <si>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</si>
  <si>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</si>
  <si>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</si>
  <si>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</si>
  <si>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</si>
  <si>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</si>
  <si>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</si>
  <si>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</si>
  <si>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</si>
  <si>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</si>
  <si>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</si>
  <si>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</si>
  <si>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</si>
  <si>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</si>
  <si>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</si>
  <si>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</si>
  <si>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</si>
  <si>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</si>
  <si>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</si>
  <si>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</si>
  <si>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</si>
  <si>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</si>
  <si>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</si>
  <si>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</si>
  <si>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</si>
  <si>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</si>
  <si>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</si>
  <si>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</si>
  <si>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</si>
  <si>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</si>
  <si>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</si>
  <si>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</si>
  <si>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</si>
  <si>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</si>
  <si>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</si>
  <si>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</si>
  <si>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</si>
  <si>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</si>
  <si>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</si>
  <si>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</si>
  <si>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</si>
  <si>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</si>
  <si>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</si>
  <si>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</si>
  <si>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</si>
  <si>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</si>
  <si>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</si>
  <si>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</si>
  <si>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</si>
  <si>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</si>
  <si>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</si>
  <si>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</si>
  <si>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</si>
  <si>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</si>
  <si>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</si>
  <si>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</si>
  <si>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</si>
  <si>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</si>
  <si>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</si>
  <si>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</si>
  <si>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</si>
  <si>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</si>
  <si>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</si>
  <si>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</si>
  <si>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</si>
  <si>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</si>
  <si>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</si>
  <si>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</si>
  <si>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</si>
  <si>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</si>
  <si>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</si>
  <si>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</si>
  <si>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</si>
  <si>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</si>
  <si>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</si>
  <si>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</si>
  <si>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</si>
  <si>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</si>
  <si>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</si>
  <si>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</si>
  <si>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</si>
  <si>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</si>
  <si>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</si>
  <si>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</si>
  <si>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</si>
  <si>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</si>
  <si>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</si>
  <si>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</si>
  <si>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</si>
  <si>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</si>
  <si>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</si>
  <si>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</si>
  <si>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</si>
  <si>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</si>
  <si>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</si>
  <si>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</si>
  <si>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</si>
  <si>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</si>
  <si>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</si>
  <si>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</si>
  <si>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</si>
  <si>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</si>
  <si>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</si>
  <si>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</si>
  <si>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</si>
  <si>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</si>
  <si>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</si>
  <si>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</si>
  <si>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</si>
  <si>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</si>
  <si>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</si>
  <si>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</si>
  <si>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</si>
  <si>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</si>
  <si>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</si>
  <si>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</si>
  <si>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</si>
  <si>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</si>
  <si>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</si>
  <si>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</si>
  <si>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</si>
  <si>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</si>
  <si>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</si>
  <si>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</si>
  <si>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</si>
  <si>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</si>
  <si>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</si>
  <si>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</si>
  <si>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</si>
  <si>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</si>
  <si>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</si>
  <si>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</si>
  <si>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</si>
  <si>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</si>
  <si>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</si>
  <si>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</si>
  <si>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</si>
  <si>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</si>
  <si>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</si>
  <si>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</si>
  <si>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</si>
  <si>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</si>
  <si>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</si>
  <si>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</si>
  <si>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</si>
  <si>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</si>
  <si>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</si>
  <si>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</si>
  <si>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</si>
  <si>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</si>
  <si>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</si>
  <si>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</si>
  <si>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</si>
  <si>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</si>
  <si>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</si>
  <si>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</si>
  <si>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</si>
  <si>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</si>
  <si>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</si>
  <si>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</si>
  <si>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</si>
  <si>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</si>
  <si>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</si>
  <si>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</si>
  <si>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</si>
  <si>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</si>
  <si>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</si>
  <si>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</si>
  <si>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</si>
  <si>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</si>
  <si>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</si>
  <si>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</si>
  <si>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</si>
  <si>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</si>
  <si>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</si>
  <si>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</si>
  <si>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</si>
  <si>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</si>
  <si>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</si>
  <si>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</si>
  <si>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</si>
  <si>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</si>
  <si>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</si>
  <si>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</si>
  <si>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</si>
  <si>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</si>
  <si>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</si>
  <si>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</si>
  <si>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</si>
  <si>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</si>
  <si>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</si>
  <si>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</si>
  <si>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</si>
  <si>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</si>
  <si>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</si>
  <si>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</si>
  <si>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</si>
  <si>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</si>
  <si>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</si>
  <si>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</si>
  <si>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</si>
  <si>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</si>
  <si>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</si>
  <si>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</si>
  <si>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</si>
  <si>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</si>
  <si>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</si>
  <si>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</si>
  <si>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</si>
  <si>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</si>
  <si>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</si>
  <si>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</si>
  <si>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</si>
  <si>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</si>
  <si>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</si>
  <si>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</si>
  <si>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</si>
  <si>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</si>
  <si>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</si>
  <si>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</si>
  <si>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</si>
  <si>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</si>
  <si>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</si>
  <si>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</si>
  <si>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</si>
  <si>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</si>
  <si>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</si>
  <si>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</si>
  <si>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</si>
  <si>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</si>
  <si>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</si>
  <si>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</si>
  <si>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</si>
  <si>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</si>
  <si>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</si>
  <si>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</si>
  <si>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</si>
  <si>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</si>
  <si>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</si>
  <si>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</si>
  <si>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</si>
  <si>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</si>
  <si>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</si>
  <si>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</si>
  <si>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</si>
  <si>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</si>
  <si>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</si>
  <si>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</si>
  <si>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</si>
  <si>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</si>
  <si>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</si>
  <si>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</si>
  <si>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</si>
  <si>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</si>
  <si>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</si>
  <si>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</si>
  <si>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</si>
  <si>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</si>
  <si>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</si>
  <si>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</si>
  <si>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</si>
  <si>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</si>
  <si>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</si>
  <si>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</si>
  <si>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</si>
  <si>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</si>
  <si>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</si>
  <si>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</si>
  <si>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</si>
  <si>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</si>
  <si>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</si>
  <si>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</si>
  <si>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</si>
  <si>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</si>
  <si>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</si>
  <si>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</si>
  <si>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</si>
  <si>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</si>
  <si>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</si>
  <si>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</si>
  <si>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</si>
  <si>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</si>
  <si>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</si>
  <si>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</si>
  <si>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</si>
  <si>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</si>
  <si>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</si>
  <si>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</si>
  <si>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</si>
  <si>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</si>
  <si>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</si>
  <si>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</si>
  <si>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</si>
  <si>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</si>
  <si>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</si>
  <si>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</si>
  <si>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</si>
  <si>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</si>
  <si>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</si>
  <si>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</si>
  <si>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</si>
  <si>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</si>
  <si>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</si>
  <si>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</si>
  <si>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</si>
  <si>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</si>
  <si>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</si>
  <si>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</si>
  <si>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</si>
  <si>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</si>
  <si>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</si>
  <si>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</si>
  <si>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</si>
  <si>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</si>
  <si>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</si>
  <si>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</si>
  <si>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</si>
  <si>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</si>
  <si>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</si>
  <si>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</si>
  <si>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</si>
  <si>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</si>
  <si>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</si>
  <si>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</si>
  <si>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</si>
  <si>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</si>
  <si>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</si>
  <si>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</si>
  <si>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</si>
  <si>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</si>
  <si>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</si>
  <si>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</si>
  <si>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</si>
  <si>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</si>
  <si>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</si>
  <si>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</si>
  <si>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</si>
  <si>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</si>
  <si>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</si>
  <si>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</si>
  <si>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</si>
  <si>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</si>
  <si>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</si>
  <si>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</si>
  <si>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</si>
  <si>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</si>
  <si>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</si>
  <si>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</si>
  <si>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</si>
  <si>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</si>
  <si>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</si>
  <si>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</si>
  <si>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</si>
  <si>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</si>
  <si>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</si>
  <si>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</si>
  <si>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</si>
  <si>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</si>
  <si>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</si>
  <si>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</si>
  <si>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</si>
  <si>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</si>
  <si>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</si>
  <si>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</si>
  <si>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</si>
  <si>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</si>
  <si>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</si>
  <si>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</si>
  <si>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</si>
  <si>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</si>
  <si>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</si>
  <si>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</si>
  <si>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</si>
  <si>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</si>
  <si>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</si>
  <si>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</si>
  <si>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</si>
  <si>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</si>
  <si>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</si>
  <si>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</si>
  <si>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</si>
  <si>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</si>
  <si>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</si>
  <si>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</si>
  <si>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</si>
  <si>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</si>
  <si>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</si>
  <si>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</si>
  <si>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</si>
  <si>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</si>
  <si>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</si>
  <si>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</si>
  <si>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</si>
  <si>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</si>
  <si>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</si>
  <si>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</si>
  <si>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</si>
  <si>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</si>
  <si>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</si>
  <si>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</si>
  <si>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</si>
  <si>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</si>
  <si>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</si>
  <si>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</si>
  <si>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</si>
  <si>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</si>
  <si>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</si>
  <si>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</si>
  <si>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</si>
  <si>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</si>
  <si>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</si>
  <si>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</si>
  <si>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</si>
  <si>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</si>
  <si>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</si>
  <si>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</si>
  <si>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</si>
  <si>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</si>
  <si>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</si>
  <si>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</si>
  <si>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</si>
  <si>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</si>
  <si>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</si>
  <si>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</si>
  <si>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</si>
  <si>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</si>
  <si>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</si>
  <si>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</si>
  <si>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</si>
  <si>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</si>
  <si>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</si>
  <si>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</si>
  <si>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</si>
  <si>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</si>
  <si>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</si>
  <si>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</si>
  <si>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</si>
  <si>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</si>
  <si>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</si>
  <si>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</si>
  <si>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</si>
  <si>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</si>
  <si>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</si>
  <si>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</si>
  <si>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</si>
  <si>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</si>
  <si>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</si>
  <si>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</si>
  <si>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</si>
  <si>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</si>
  <si>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</si>
  <si>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</si>
  <si>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</si>
  <si>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</si>
  <si>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</si>
  <si>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</si>
  <si>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</si>
  <si>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</si>
  <si>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</si>
  <si>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</si>
  <si>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</si>
  <si>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</si>
  <si>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</si>
  <si>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</si>
  <si>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</si>
  <si>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</si>
  <si>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</si>
  <si>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</si>
  <si>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</si>
  <si>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</si>
  <si>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</si>
  <si>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</si>
  <si>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</si>
  <si>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</si>
  <si>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</si>
  <si>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</si>
  <si>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</si>
  <si>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</si>
  <si>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</si>
  <si>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</si>
  <si>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</si>
  <si>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</si>
  <si>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</si>
  <si>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</si>
  <si>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</si>
  <si>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</si>
  <si>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</si>
  <si>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</si>
  <si>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</si>
  <si>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</si>
  <si>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</si>
  <si>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</si>
  <si>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</si>
  <si>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</si>
  <si>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</si>
  <si>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</si>
  <si>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</si>
  <si>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</si>
  <si>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</si>
  <si>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</si>
  <si>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</si>
  <si>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</si>
  <si>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</si>
  <si>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</si>
  <si>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</si>
  <si>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</si>
  <si>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</si>
  <si>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</si>
  <si>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</si>
  <si>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</si>
  <si>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</si>
  <si>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</si>
  <si>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</si>
  <si>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</si>
  <si>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</si>
  <si>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</si>
  <si>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</si>
  <si>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</si>
  <si>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</si>
  <si>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</si>
  <si>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</si>
  <si>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</si>
  <si>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</si>
  <si>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</si>
  <si>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</si>
  <si>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</si>
  <si>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</si>
  <si>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</si>
  <si>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</si>
  <si>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</si>
  <si>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</si>
  <si>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</si>
  <si>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</si>
  <si>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</si>
  <si>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</si>
  <si>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</si>
  <si>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</si>
  <si>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</si>
  <si>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</si>
  <si>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</si>
  <si>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</si>
  <si>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</si>
  <si>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</si>
  <si>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</si>
  <si>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</si>
  <si>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</si>
  <si>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</si>
  <si>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</si>
  <si>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</si>
  <si>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</si>
  <si>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</si>
  <si>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</si>
  <si>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</si>
  <si>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</si>
  <si>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</si>
  <si>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</si>
  <si>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</si>
  <si>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</si>
  <si>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</si>
  <si>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</si>
  <si>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</si>
  <si>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</si>
  <si>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</si>
  <si>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</si>
  <si>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</si>
  <si>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</si>
  <si>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</si>
  <si>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</si>
  <si>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</si>
  <si>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</si>
  <si>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</si>
  <si>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</si>
  <si>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</si>
  <si>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</si>
  <si>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</si>
  <si>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</si>
  <si>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</si>
  <si>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</si>
  <si>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</si>
  <si>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</si>
  <si>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</si>
  <si>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</si>
  <si>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</si>
  <si>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</si>
  <si>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</si>
  <si>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</si>
  <si>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</si>
  <si>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</si>
  <si>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</si>
  <si>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</si>
  <si>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</si>
  <si>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</si>
  <si>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</si>
  <si>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</si>
  <si>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</si>
  <si>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</si>
  <si>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</si>
  <si>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</si>
  <si>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</si>
  <si>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</si>
  <si>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</si>
  <si>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</si>
  <si>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</si>
  <si>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</si>
  <si>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</si>
  <si>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</si>
  <si>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</si>
  <si>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</si>
  <si>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</si>
  <si>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</si>
  <si>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</si>
  <si>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</si>
  <si>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</si>
  <si>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</si>
  <si>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</si>
  <si>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</si>
  <si>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</si>
  <si>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</si>
  <si>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</si>
  <si>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</si>
  <si>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</si>
  <si>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</si>
  <si>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</si>
  <si>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</si>
  <si>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</si>
  <si>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</si>
  <si>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</si>
  <si>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</si>
  <si>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</si>
  <si>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</si>
  <si>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</si>
  <si>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</si>
  <si>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</si>
  <si>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</si>
  <si>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</si>
  <si>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</si>
  <si>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</si>
  <si>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</si>
  <si>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</si>
  <si>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</si>
  <si>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</si>
  <si>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</si>
  <si>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</si>
  <si>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</si>
  <si>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</si>
  <si>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</si>
  <si>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</si>
  <si>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</si>
  <si>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</si>
  <si>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</si>
  <si>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</si>
  <si>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</si>
  <si>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</si>
  <si>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</si>
  <si>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</si>
  <si>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</si>
  <si>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</si>
  <si>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</si>
  <si>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</si>
  <si>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</si>
  <si>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</si>
  <si>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</si>
  <si>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</si>
  <si>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</si>
  <si>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</si>
  <si>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</si>
  <si>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</si>
  <si>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</si>
  <si>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</si>
  <si>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</si>
  <si>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</si>
  <si>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</si>
  <si>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</si>
  <si>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</si>
  <si>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</si>
  <si>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</si>
  <si>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</si>
  <si>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</si>
  <si>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</si>
  <si>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</si>
  <si>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</si>
  <si>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</si>
  <si>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</si>
  <si>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</si>
  <si>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</si>
  <si>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</si>
  <si>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</si>
  <si>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</si>
  <si>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</si>
  <si>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</si>
  <si>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</si>
  <si>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</si>
  <si>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</si>
  <si>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</si>
  <si>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</si>
  <si>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</si>
  <si>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</si>
  <si>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</si>
  <si>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</si>
  <si>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</si>
  <si>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</si>
  <si>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</si>
  <si>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</si>
  <si>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</si>
  <si>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</si>
  <si>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</si>
  <si>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</si>
  <si>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</si>
  <si>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</si>
  <si>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</si>
  <si>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</si>
  <si>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</si>
  <si>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</si>
  <si>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</si>
  <si>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</si>
  <si>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</si>
  <si>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</si>
  <si>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</si>
  <si>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</si>
  <si>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</si>
  <si>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</si>
  <si>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</si>
  <si>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</si>
  <si>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</si>
  <si>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</si>
  <si>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</si>
  <si>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</si>
  <si>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</si>
  <si>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</si>
  <si>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</si>
  <si>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</si>
  <si>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</si>
  <si>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</si>
  <si>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</si>
  <si>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</si>
  <si>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</si>
  <si>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</si>
  <si>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</si>
  <si>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</si>
  <si>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</si>
  <si>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</si>
  <si>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</si>
  <si>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</si>
  <si>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</si>
  <si>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</si>
  <si>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</si>
  <si>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</si>
  <si>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</si>
  <si>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</si>
  <si>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</si>
  <si>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</si>
  <si>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</si>
  <si>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</si>
  <si>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</si>
  <si>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</si>
  <si>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</si>
  <si>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</si>
  <si>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</si>
  <si>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</si>
  <si>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</si>
  <si>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</si>
  <si>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</si>
  <si>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</si>
  <si>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</si>
  <si>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</si>
  <si>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</si>
  <si>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</si>
  <si>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</si>
  <si>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</si>
  <si>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</si>
  <si>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</si>
  <si>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</si>
  <si>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</si>
  <si>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</si>
  <si>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</si>
  <si>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</si>
  <si>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</si>
  <si>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</si>
  <si>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</si>
  <si>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</si>
  <si>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</si>
  <si>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</si>
  <si>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</si>
  <si>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</si>
  <si>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</si>
  <si>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</si>
  <si>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</si>
  <si>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</si>
  <si>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</si>
  <si>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</si>
  <si>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</si>
  <si>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</si>
  <si>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</si>
  <si>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</si>
  <si>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</si>
  <si>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</si>
  <si>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</si>
  <si>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</si>
  <si>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</si>
  <si>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</si>
  <si>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</si>
  <si>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</si>
  <si>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</si>
  <si>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</si>
  <si>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</si>
  <si>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</si>
  <si>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</si>
  <si>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</si>
  <si>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</si>
  <si>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</si>
  <si>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</si>
  <si>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</si>
  <si>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</si>
  <si>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</si>
  <si>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</si>
  <si>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</si>
  <si>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</si>
  <si>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</si>
  <si>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</si>
  <si>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</si>
  <si>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</si>
  <si>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</si>
  <si>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</si>
  <si>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</si>
  <si>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</si>
  <si>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</si>
  <si>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</si>
  <si>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</si>
  <si>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</si>
  <si>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</si>
  <si>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</si>
  <si>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</si>
  <si>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</si>
  <si>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</si>
  <si>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</si>
  <si>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</si>
  <si>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</si>
  <si>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</si>
  <si>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</si>
  <si>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</si>
  <si>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</si>
  <si>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</si>
  <si>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</si>
  <si>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</si>
  <si>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</si>
  <si>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</si>
  <si>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</si>
  <si>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</si>
  <si>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</si>
  <si>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</si>
  <si>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</si>
  <si>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</si>
  <si>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</si>
  <si>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</si>
  <si>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</si>
  <si>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</si>
  <si>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</si>
  <si>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</si>
  <si>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</si>
  <si>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</si>
  <si>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</si>
  <si>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</si>
  <si>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</si>
  <si>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</si>
  <si>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</si>
  <si>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</si>
  <si>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</si>
  <si>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</si>
  <si>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</si>
  <si>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</si>
  <si>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</si>
  <si>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</si>
  <si>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</si>
  <si>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</si>
  <si>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</si>
  <si>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</si>
  <si>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</si>
  <si>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</si>
  <si>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</si>
  <si>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</si>
  <si>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</si>
  <si>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</si>
  <si>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</si>
  <si>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</si>
  <si>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</si>
  <si>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</si>
  <si>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</si>
  <si>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</si>
  <si>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</si>
  <si>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</si>
  <si>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</si>
  <si>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</si>
  <si>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</si>
  <si>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</si>
  <si>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</si>
  <si>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</si>
  <si>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</si>
  <si>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</si>
  <si>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</si>
  <si>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</si>
  <si>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</si>
  <si>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</si>
  <si>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</si>
  <si>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</si>
  <si>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</si>
  <si>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</si>
  <si>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</si>
  <si>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</si>
  <si>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</si>
  <si>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</si>
  <si>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</si>
  <si>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</si>
  <si>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</si>
  <si>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</si>
  <si>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</si>
  <si>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</si>
  <si>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</si>
  <si>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</si>
  <si>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</si>
  <si>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</si>
  <si>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</si>
  <si>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</si>
  <si>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</si>
  <si>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</si>
  <si>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</si>
  <si>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</si>
  <si>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</si>
  <si>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</si>
  <si>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</si>
  <si>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</si>
  <si>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</si>
  <si>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</si>
  <si>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</si>
  <si>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</si>
  <si>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</si>
  <si>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</si>
  <si>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</si>
  <si>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</si>
  <si>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</si>
  <si>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</si>
  <si>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</si>
  <si>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</si>
  <si>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</si>
  <si>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</si>
  <si>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</si>
  <si>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</si>
  <si>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</si>
  <si>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</si>
  <si>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</si>
  <si>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</si>
  <si>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</si>
  <si>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</si>
  <si>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</si>
  <si>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</si>
  <si>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</si>
  <si>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</si>
  <si>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</si>
  <si>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</si>
  <si>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</si>
  <si>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</si>
  <si>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</si>
  <si>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</si>
  <si>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</si>
  <si>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</si>
  <si>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</si>
  <si>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</si>
  <si>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</si>
  <si>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</si>
  <si>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</si>
  <si>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</si>
  <si>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</si>
  <si>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</si>
  <si>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</si>
  <si>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</si>
  <si>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</si>
  <si>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</si>
  <si>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</si>
  <si>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</si>
  <si>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</si>
  <si>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</si>
  <si>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</si>
  <si>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</si>
  <si>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</si>
  <si>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</si>
  <si>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</si>
  <si>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</si>
  <si>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</si>
  <si>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</si>
  <si>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</si>
  <si>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</si>
  <si>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</si>
  <si>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</si>
  <si>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</si>
  <si>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</si>
  <si>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</si>
  <si>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</si>
  <si>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</si>
  <si>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</si>
  <si>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</si>
  <si>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</si>
  <si>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</si>
  <si>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</si>
  <si>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</si>
  <si>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</si>
  <si>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</si>
  <si>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</si>
  <si>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</si>
  <si>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</si>
  <si>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</si>
  <si>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</si>
  <si>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</si>
  <si>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</si>
  <si>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</si>
  <si>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</si>
  <si>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</si>
  <si>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</si>
  <si>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</si>
  <si>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</si>
  <si>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</si>
  <si>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</si>
  <si>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</si>
  <si>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</si>
  <si>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</si>
  <si>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</si>
  <si>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</si>
  <si>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</si>
  <si>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</si>
  <si>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</si>
  <si>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</si>
  <si>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</si>
  <si>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</si>
  <si>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</si>
  <si>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</si>
  <si>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</si>
  <si>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</si>
  <si>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</si>
  <si>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</si>
  <si>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</si>
  <si>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</si>
  <si>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</si>
  <si>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</si>
  <si>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</si>
  <si>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</si>
  <si>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</si>
  <si>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</si>
  <si>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</si>
  <si>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</si>
  <si>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</si>
  <si>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</si>
  <si>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</si>
  <si>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</si>
  <si>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</si>
  <si>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</si>
  <si>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</si>
  <si>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</si>
  <si>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</si>
  <si>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</si>
  <si>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</si>
  <si>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</si>
  <si>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</si>
  <si>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</si>
  <si>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</si>
  <si>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</si>
  <si>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</si>
  <si>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</si>
  <si>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</si>
  <si>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</si>
  <si>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</si>
  <si>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</si>
  <si>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</si>
  <si>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</si>
  <si>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</si>
  <si>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</si>
  <si>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</si>
  <si>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</si>
  <si>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</si>
  <si>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</si>
  <si>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</si>
  <si>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</si>
  <si>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</si>
  <si>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</si>
  <si>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</si>
  <si>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</si>
  <si>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</si>
  <si>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</si>
  <si>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</si>
  <si>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</si>
  <si>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</si>
  <si>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</si>
  <si>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</si>
  <si>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</si>
  <si>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</si>
  <si>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</si>
  <si>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</si>
  <si>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</si>
  <si>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</si>
  <si>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</si>
  <si>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</si>
  <si>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</si>
  <si>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</si>
  <si>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</si>
  <si>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</si>
  <si>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</si>
  <si>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</si>
  <si>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</si>
  <si>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</si>
  <si>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</si>
  <si>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</si>
  <si>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</si>
  <si>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</si>
  <si>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</si>
  <si>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</si>
  <si>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</si>
  <si>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</si>
  <si>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</si>
  <si>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</si>
  <si>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</si>
  <si>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</si>
  <si>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</si>
  <si>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</si>
  <si>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</si>
  <si>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</si>
  <si>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</si>
  <si>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</si>
  <si>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</si>
  <si>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</si>
  <si>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</si>
  <si>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</si>
  <si>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</si>
  <si>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</si>
  <si>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</si>
  <si>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</si>
  <si>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</si>
  <si>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</si>
  <si>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</si>
  <si>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</si>
  <si>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</si>
  <si>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</si>
  <si>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</si>
  <si>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</si>
  <si>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</si>
  <si>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</si>
  <si>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</si>
  <si>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</si>
  <si>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</si>
  <si>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</si>
  <si>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</si>
  <si>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</si>
  <si>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</si>
  <si>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</si>
  <si>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</si>
  <si>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</si>
  <si>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</si>
  <si>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</si>
  <si>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</si>
  <si>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</si>
  <si>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</si>
  <si>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</si>
  <si>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</si>
  <si>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</si>
  <si>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</si>
  <si>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</si>
  <si>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</si>
  <si>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</si>
  <si>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</si>
  <si>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</si>
  <si>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</si>
  <si>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</si>
  <si>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</si>
  <si>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</si>
  <si>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</si>
  <si>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</si>
  <si>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</si>
  <si>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</si>
  <si>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</si>
  <si>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</si>
  <si>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</si>
  <si>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</si>
  <si>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</si>
  <si>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</si>
  <si>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</si>
  <si>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</si>
  <si>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</si>
  <si>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</si>
  <si>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</si>
  <si>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</si>
  <si>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</si>
  <si>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</si>
  <si>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</si>
  <si>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</si>
  <si>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</si>
  <si>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</si>
  <si>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</si>
  <si>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</si>
  <si>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</si>
  <si>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</si>
  <si>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</si>
  <si>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</si>
  <si>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</si>
  <si>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</si>
  <si>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</si>
  <si>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</si>
  <si>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</si>
  <si>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</si>
  <si>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</si>
  <si>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</si>
  <si>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</si>
  <si>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</si>
  <si>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</si>
  <si>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</si>
  <si>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</si>
  <si>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</si>
  <si>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</si>
  <si>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</si>
  <si>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</si>
  <si>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</si>
  <si>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</si>
  <si>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</si>
  <si>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</si>
  <si>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</si>
  <si>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</si>
  <si>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</si>
  <si>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</si>
  <si>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</si>
  <si>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</si>
  <si>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</si>
  <si>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</si>
  <si>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</si>
  <si>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</si>
  <si>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</si>
  <si>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</si>
  <si>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</si>
  <si>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</si>
  <si>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</si>
  <si>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</si>
  <si>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</si>
  <si>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</si>
  <si>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</si>
  <si>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</si>
  <si>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</si>
  <si>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</si>
  <si>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</si>
  <si>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</si>
  <si>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</si>
  <si>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</si>
  <si>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</si>
  <si>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</si>
  <si>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</si>
  <si>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</si>
  <si>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</si>
  <si>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</si>
  <si>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</si>
  <si>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</si>
  <si>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</si>
  <si>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</si>
  <si>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</si>
  <si>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</si>
  <si>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</si>
  <si>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</si>
  <si>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</si>
  <si>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</si>
  <si>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</si>
  <si>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</si>
  <si>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</si>
  <si>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</si>
  <si>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</si>
  <si>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</si>
  <si>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</si>
  <si>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</si>
  <si>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</si>
  <si>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</si>
  <si>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</si>
  <si>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</si>
  <si>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</si>
  <si>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</si>
  <si>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</si>
  <si>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</si>
  <si>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</si>
  <si>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</si>
  <si>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</si>
  <si>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</si>
  <si>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</si>
  <si>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</si>
  <si>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</si>
  <si>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</si>
  <si>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</si>
  <si>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</si>
  <si>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</si>
  <si>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</si>
  <si>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</si>
  <si>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</si>
  <si>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</si>
  <si>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</si>
  <si>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</si>
  <si>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</si>
  <si>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</si>
  <si>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</si>
  <si>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</si>
  <si>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</si>
  <si>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</si>
  <si>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</si>
  <si>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</si>
  <si>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</si>
  <si>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</si>
  <si>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</si>
  <si>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</si>
  <si>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</si>
  <si>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</si>
  <si>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</si>
  <si>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</si>
  <si>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</si>
  <si>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</si>
  <si>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</si>
  <si>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</si>
  <si>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</si>
  <si>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</si>
  <si>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</si>
  <si>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</si>
  <si>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</si>
  <si>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</si>
  <si>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</si>
  <si>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</si>
  <si>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</si>
  <si>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</si>
  <si>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</si>
  <si>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</si>
  <si>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</si>
  <si>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</si>
  <si>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</si>
  <si>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</si>
  <si>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</si>
  <si>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</si>
  <si>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</si>
  <si>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</si>
  <si>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</si>
  <si>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</si>
  <si>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</si>
  <si>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</si>
  <si>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</si>
  <si>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</si>
  <si>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</si>
  <si>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</si>
  <si>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</si>
  <si>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</si>
  <si>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</si>
  <si>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</si>
  <si>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</si>
  <si>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</si>
  <si>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</si>
  <si>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</si>
  <si>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</si>
  <si>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</si>
  <si>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</si>
  <si>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</si>
  <si>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</si>
  <si>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</si>
  <si>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</si>
  <si>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</si>
  <si>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</si>
  <si>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</si>
  <si>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</si>
  <si>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</si>
  <si>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</si>
  <si>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</si>
  <si>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</si>
  <si>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</si>
  <si>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</si>
  <si>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</si>
  <si>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</si>
  <si>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</si>
  <si>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</si>
  <si>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</si>
  <si>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</si>
  <si>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</si>
  <si>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</si>
  <si>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</si>
  <si>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</si>
  <si>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</si>
  <si>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</si>
  <si>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</si>
  <si>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</si>
  <si>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</si>
  <si>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</si>
  <si>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</si>
  <si>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</si>
  <si>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</si>
  <si>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</si>
  <si>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</si>
  <si>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</si>
  <si>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</si>
  <si>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</si>
  <si>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</si>
  <si>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</si>
  <si>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</si>
  <si>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</si>
  <si>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</si>
  <si>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</si>
  <si>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</si>
  <si>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</si>
  <si>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</si>
  <si>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</si>
  <si>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</si>
  <si>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</si>
  <si>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</si>
  <si>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</si>
  <si>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</si>
  <si>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</si>
  <si>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</si>
  <si>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</si>
  <si>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</si>
  <si>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</si>
  <si>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</si>
  <si>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</si>
  <si>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</si>
  <si>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</si>
  <si>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</si>
  <si>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</si>
  <si>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</si>
  <si>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</si>
  <si>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</si>
  <si>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</si>
  <si>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</si>
  <si>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</si>
  <si>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</si>
  <si>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</si>
  <si>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</si>
  <si>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</si>
  <si>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</si>
  <si>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</si>
  <si>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</si>
  <si>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</si>
  <si>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</si>
  <si>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</si>
  <si>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</si>
  <si>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</si>
  <si>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</si>
  <si>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</si>
  <si>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</si>
  <si>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</si>
  <si>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</si>
  <si>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</si>
  <si>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</si>
  <si>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</si>
  <si>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</si>
  <si>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</si>
  <si>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</si>
  <si>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</si>
  <si>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</si>
  <si>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</si>
  <si>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</si>
  <si>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</si>
  <si>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</si>
  <si>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</si>
  <si>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</si>
  <si>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</si>
  <si>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</si>
  <si>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</si>
  <si>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</si>
  <si>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</si>
  <si>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</si>
  <si>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</si>
  <si>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</si>
  <si>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</si>
  <si>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</si>
  <si>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</si>
  <si>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</si>
  <si>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</si>
  <si>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</si>
  <si>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</si>
  <si>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</si>
  <si>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</si>
  <si>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</si>
  <si>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</si>
  <si>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</si>
  <si>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</si>
  <si>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</si>
  <si>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</si>
  <si>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</si>
  <si>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</si>
  <si>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</si>
  <si>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</si>
  <si>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</si>
  <si>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</si>
  <si>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</si>
  <si>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</si>
  <si>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</si>
  <si>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</si>
  <si>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</si>
  <si>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</si>
  <si>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</si>
  <si>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</si>
  <si>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</si>
  <si>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</si>
  <si>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</si>
  <si>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</si>
  <si>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</si>
  <si>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</si>
  <si>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</si>
  <si>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</si>
  <si>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</si>
  <si>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</si>
  <si>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</si>
  <si>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</si>
  <si>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</si>
  <si>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</si>
  <si>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</si>
  <si>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</si>
  <si>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</si>
  <si>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</si>
  <si>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</si>
  <si>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</si>
  <si>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</si>
  <si>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</si>
  <si>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</si>
  <si>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</si>
  <si>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</si>
  <si>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</si>
  <si>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</si>
  <si>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</si>
  <si>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</si>
  <si>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</si>
  <si>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</si>
  <si>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</si>
  <si>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</si>
  <si>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</si>
  <si>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</si>
  <si>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</si>
  <si>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</si>
  <si>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</si>
  <si>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</si>
  <si>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</si>
  <si>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</si>
  <si>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</si>
  <si>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</si>
  <si>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</si>
  <si>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</si>
  <si>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</si>
  <si>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</si>
  <si>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</si>
  <si>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</si>
  <si>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</si>
  <si>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</si>
  <si>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</si>
  <si>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</si>
  <si>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</si>
  <si>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</si>
  <si>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</si>
  <si>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</si>
  <si>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</si>
  <si>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</si>
  <si>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</si>
  <si>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</si>
  <si>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</si>
  <si>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</si>
  <si>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</si>
  <si>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</si>
  <si>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</si>
  <si>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</si>
  <si>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</si>
  <si>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</si>
  <si>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</si>
  <si>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</si>
  <si>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</si>
  <si>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</si>
  <si>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</si>
  <si>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</si>
  <si>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</si>
  <si>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</si>
  <si>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</si>
  <si>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</si>
  <si>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</si>
  <si>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</si>
  <si>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</si>
  <si>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</si>
  <si>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</si>
  <si>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</si>
  <si>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</si>
  <si>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</si>
  <si>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</si>
  <si>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</si>
  <si>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</si>
  <si>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</si>
  <si>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</si>
  <si>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</si>
  <si>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</si>
  <si>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</si>
  <si>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</si>
  <si>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</si>
  <si>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</si>
  <si>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</si>
  <si>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</si>
  <si>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</si>
  <si>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</si>
  <si>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</si>
  <si>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</si>
  <si>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</si>
  <si>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</si>
  <si>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</si>
  <si>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</si>
  <si>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</si>
  <si>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</si>
  <si>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</si>
  <si>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</si>
  <si>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</si>
  <si>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</si>
  <si>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</si>
  <si>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</si>
  <si>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</si>
  <si>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</si>
  <si>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</si>
  <si>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</si>
  <si>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</si>
  <si>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</si>
  <si>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</si>
  <si>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</si>
  <si>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</si>
  <si>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</si>
  <si>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</si>
  <si>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</si>
  <si>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</si>
  <si>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</si>
  <si>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</si>
  <si>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</si>
  <si>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</si>
  <si>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</si>
  <si>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</si>
  <si>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</si>
  <si>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</si>
  <si>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</si>
  <si>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</si>
  <si>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</si>
  <si>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</si>
  <si>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</si>
  <si>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</si>
  <si>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</si>
  <si>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</si>
  <si>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</si>
  <si>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</si>
  <si>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</si>
  <si>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</si>
  <si>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</si>
  <si>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</si>
  <si>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</si>
  <si>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</si>
  <si>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</si>
  <si>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</si>
  <si>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</si>
  <si>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</si>
  <si>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</si>
  <si>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</si>
  <si>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</si>
  <si>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</si>
  <si>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</si>
  <si>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</si>
  <si>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</si>
  <si>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</si>
  <si>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</si>
  <si>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</si>
  <si>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</si>
  <si>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</si>
  <si>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</si>
  <si>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</si>
  <si>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</si>
  <si>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</si>
  <si>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</si>
  <si>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</si>
  <si>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</si>
  <si>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</si>
  <si>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</si>
  <si>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</si>
  <si>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</si>
  <si>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</si>
  <si>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</si>
  <si>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</si>
  <si>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</si>
  <si>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</si>
  <si>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</si>
  <si>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</si>
  <si>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</si>
  <si>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</si>
  <si>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</si>
  <si>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</si>
  <si>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</si>
  <si>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</si>
  <si>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</si>
  <si>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</si>
  <si>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</si>
  <si>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</si>
  <si>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</si>
  <si>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</si>
  <si>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</si>
  <si>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</si>
  <si>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</si>
  <si>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</si>
  <si>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</si>
  <si>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</si>
  <si>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</si>
  <si>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</si>
  <si>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</si>
  <si>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</si>
  <si>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</si>
  <si>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</si>
  <si>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</si>
  <si>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</si>
  <si>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</si>
  <si>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</si>
  <si>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</si>
  <si>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</si>
  <si>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</si>
  <si>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</si>
  <si>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</si>
  <si>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</si>
  <si>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</si>
  <si>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</si>
  <si>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</si>
  <si>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</si>
  <si>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</si>
  <si>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</si>
  <si>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</si>
  <si>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</si>
  <si>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</si>
  <si>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</si>
  <si>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</si>
  <si>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</si>
  <si>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</si>
  <si>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</si>
  <si>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</si>
  <si>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</si>
  <si>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</si>
  <si>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</si>
  <si>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</si>
  <si>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</si>
  <si>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</si>
  <si>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</si>
  <si>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</si>
  <si>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</si>
  <si>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</si>
  <si>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</si>
  <si>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</si>
  <si>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</si>
  <si>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</si>
  <si>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</si>
  <si>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</si>
  <si>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</si>
  <si>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</si>
  <si>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</si>
  <si>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</si>
  <si>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</si>
  <si>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</si>
  <si>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</si>
  <si>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</si>
  <si>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</si>
  <si>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</si>
  <si>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</si>
  <si>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</si>
  <si>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</si>
  <si>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</si>
  <si>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</si>
  <si>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</si>
  <si>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</si>
  <si>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</si>
  <si>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</si>
  <si>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</si>
  <si>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</si>
  <si>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</si>
  <si>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</si>
  <si>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</si>
  <si>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</si>
  <si>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</si>
  <si>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</si>
  <si>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</si>
  <si>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</si>
  <si>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</si>
  <si>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</si>
  <si>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</si>
  <si>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</si>
  <si>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</si>
  <si>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</si>
  <si>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</si>
  <si>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</si>
  <si>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</si>
  <si>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</si>
  <si>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</si>
  <si>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</si>
  <si>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</si>
  <si>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</si>
  <si>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</si>
  <si>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</si>
  <si>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</si>
  <si>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</si>
  <si>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</si>
  <si>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</si>
  <si>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</si>
  <si>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</si>
  <si>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</si>
  <si>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</si>
  <si>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</si>
  <si>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</si>
  <si>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</si>
  <si>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</si>
  <si>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</si>
  <si>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</si>
  <si>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</si>
  <si>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</si>
  <si>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</si>
  <si>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</si>
  <si>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</si>
  <si>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</si>
  <si>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</si>
  <si>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</si>
  <si>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</si>
  <si>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</si>
  <si>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</si>
  <si>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</si>
  <si>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</si>
  <si>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</si>
  <si>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</si>
  <si>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</si>
  <si>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</si>
  <si>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</si>
  <si>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</si>
  <si>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</si>
  <si>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</si>
  <si>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</si>
  <si>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</si>
  <si>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</si>
  <si>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</si>
  <si>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</si>
  <si>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</si>
  <si>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</si>
  <si>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</si>
  <si>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</si>
  <si>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</si>
  <si>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</si>
  <si>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</si>
  <si>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</si>
  <si>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</si>
  <si>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</si>
  <si>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</si>
  <si>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</si>
  <si>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</si>
  <si>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</si>
  <si>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</si>
  <si>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</si>
  <si>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</si>
  <si>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</si>
  <si>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</si>
  <si>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</si>
  <si>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</si>
  <si>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</si>
  <si>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</si>
  <si>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</si>
  <si>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</si>
  <si>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</si>
  <si>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</si>
  <si>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</si>
  <si>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</si>
  <si>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</si>
  <si>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</si>
  <si>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</si>
  <si>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</si>
  <si>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</si>
  <si>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</si>
  <si>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</si>
  <si>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</si>
  <si>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</si>
  <si>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</si>
  <si>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</si>
  <si>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</si>
  <si>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</si>
  <si>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</si>
  <si>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</si>
  <si>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</si>
  <si>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</si>
  <si>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</si>
  <si>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</si>
  <si>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</si>
  <si>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</si>
  <si>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</si>
  <si>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</si>
  <si>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</si>
  <si>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</si>
  <si>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</si>
  <si>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</si>
  <si>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</si>
  <si>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</si>
  <si>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</si>
  <si>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</si>
  <si>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</si>
  <si>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</si>
  <si>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</si>
  <si>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</si>
  <si>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</si>
  <si>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</si>
  <si>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</si>
  <si>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</si>
  <si>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</si>
  <si>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</si>
  <si>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</si>
  <si>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</si>
  <si>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</si>
  <si>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</si>
  <si>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</si>
  <si>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</si>
  <si>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</si>
  <si>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</si>
  <si>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</si>
  <si>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</si>
  <si>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</si>
  <si>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</si>
  <si>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</si>
  <si>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</si>
  <si>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</si>
  <si>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</si>
  <si>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</si>
  <si>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</si>
  <si>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</si>
  <si>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</si>
  <si>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</si>
  <si>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</si>
  <si>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</si>
  <si>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</si>
  <si>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</si>
  <si>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</si>
  <si>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</si>
  <si>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</si>
  <si>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</si>
  <si>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</si>
  <si>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</si>
  <si>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</si>
  <si>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</si>
  <si>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</si>
  <si>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</si>
  <si>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</si>
  <si>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</si>
  <si>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</si>
  <si>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</si>
  <si>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</si>
  <si>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</si>
  <si>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</si>
  <si>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</si>
  <si>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</si>
  <si>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</si>
  <si>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</si>
  <si>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</si>
  <si>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</si>
  <si>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</si>
  <si>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</si>
  <si>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</si>
  <si>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</si>
  <si>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</si>
  <si>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</si>
  <si>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</si>
  <si>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</si>
  <si>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</si>
  <si>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</si>
  <si>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</si>
  <si>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</si>
  <si>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</si>
  <si>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</si>
  <si>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</si>
  <si>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</si>
  <si>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</si>
  <si>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</si>
  <si>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</si>
  <si>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</si>
  <si>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</si>
  <si>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</si>
  <si>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</si>
  <si>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</si>
  <si>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</si>
  <si>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</si>
  <si>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</si>
  <si>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</si>
  <si>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</si>
  <si>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</si>
  <si>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</si>
  <si>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</si>
  <si>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</si>
  <si>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</si>
  <si>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</si>
  <si>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</si>
  <si>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</si>
  <si>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</si>
  <si>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</si>
  <si>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</si>
  <si>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</si>
  <si>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</si>
  <si>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</si>
  <si>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</si>
  <si>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</si>
  <si>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</si>
  <si>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</si>
  <si>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</si>
  <si>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</si>
  <si>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</si>
  <si>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</si>
  <si>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</si>
  <si>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</si>
  <si>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</si>
  <si>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</si>
  <si>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</si>
  <si>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</si>
  <si>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</si>
  <si>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</si>
  <si>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</si>
  <si>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</si>
  <si>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</si>
  <si>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</si>
  <si>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</si>
  <si>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</si>
  <si>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</si>
  <si>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</si>
  <si>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</si>
  <si>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</si>
  <si>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</si>
  <si>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</si>
  <si>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</si>
  <si>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</si>
  <si>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</si>
  <si>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</si>
  <si>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</si>
  <si>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</si>
  <si>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</si>
  <si>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</si>
  <si>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</si>
  <si>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</si>
  <si>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</si>
  <si>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</si>
  <si>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</si>
  <si>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</si>
  <si>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</si>
  <si>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</si>
  <si>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</si>
  <si>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</si>
  <si>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</si>
  <si>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</si>
  <si>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</si>
  <si>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</si>
  <si>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</si>
  <si>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</si>
  <si>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</si>
  <si>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</si>
  <si>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</si>
  <si>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</si>
  <si>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</si>
  <si>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</si>
  <si>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</si>
  <si>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</si>
  <si>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</si>
  <si>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</si>
  <si>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</si>
  <si>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</si>
  <si>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</si>
  <si>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</si>
  <si>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</si>
  <si>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</si>
  <si>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</si>
  <si>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</si>
  <si>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</si>
  <si>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</si>
  <si>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</si>
  <si>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</si>
  <si>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</si>
  <si>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</si>
  <si>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</si>
  <si>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</si>
  <si>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</si>
  <si>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</si>
  <si>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</si>
  <si>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</si>
  <si>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</si>
  <si>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</si>
  <si>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</si>
  <si>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</si>
  <si>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</si>
  <si>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</si>
  <si>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</si>
  <si>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</si>
  <si>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</si>
  <si>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</si>
  <si>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</si>
  <si>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</si>
  <si>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</si>
  <si>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</si>
  <si>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</si>
  <si>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</si>
  <si>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</si>
  <si>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</si>
  <si>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</si>
  <si>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</si>
  <si>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</si>
  <si>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</si>
  <si>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</si>
  <si>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</si>
  <si>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</si>
  <si>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</si>
  <si>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</si>
  <si>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</si>
  <si>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</si>
  <si>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</si>
  <si>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</si>
  <si>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</si>
  <si>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</si>
  <si>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</si>
  <si>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</si>
  <si>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</si>
  <si>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</si>
  <si>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</si>
  <si>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</si>
  <si>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</si>
  <si>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</si>
  <si>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</si>
  <si>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</si>
  <si>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</si>
  <si>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</si>
  <si>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</si>
  <si>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</si>
  <si>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</si>
  <si>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</si>
  <si>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</si>
  <si>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</si>
  <si>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</si>
  <si>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</si>
  <si>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</si>
  <si>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</si>
  <si>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</si>
  <si>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</si>
  <si>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</si>
  <si>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</si>
  <si>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</si>
  <si>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</si>
  <si>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</si>
  <si>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</si>
  <si>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</si>
  <si>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</si>
  <si>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</si>
  <si>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</si>
  <si>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</si>
  <si>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</si>
  <si>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</si>
  <si>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</si>
  <si>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</si>
  <si>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</si>
  <si>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</si>
  <si>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</si>
  <si>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</si>
  <si>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</si>
  <si>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</si>
  <si>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</si>
  <si>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</si>
  <si>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</si>
  <si>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</si>
  <si>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</si>
  <si>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</si>
  <si>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</si>
  <si>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</si>
  <si>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</si>
  <si>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</si>
  <si>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</si>
  <si>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</si>
  <si>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</si>
  <si>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</si>
  <si>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</si>
  <si>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</si>
  <si>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</si>
  <si>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</si>
  <si>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</si>
  <si>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</si>
  <si>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</si>
  <si>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</si>
  <si>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</si>
  <si>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</si>
  <si>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</si>
  <si>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</si>
  <si>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</si>
  <si>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</si>
  <si>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</si>
  <si>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</si>
  <si>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</si>
  <si>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</si>
  <si>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</si>
  <si>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</si>
  <si>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</si>
  <si>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</si>
  <si>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</si>
  <si>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</si>
  <si>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</si>
  <si>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</si>
  <si>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</si>
  <si>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</si>
  <si>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</si>
  <si>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</si>
  <si>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</si>
  <si>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</si>
  <si>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</si>
  <si>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</si>
  <si>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</si>
  <si>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</si>
  <si>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</si>
  <si>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</si>
  <si>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</si>
  <si>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</si>
  <si>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</si>
  <si>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</si>
  <si>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</si>
  <si>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</si>
  <si>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</si>
  <si>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</si>
  <si>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</si>
  <si>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</si>
  <si>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</si>
  <si>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</si>
  <si>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</si>
  <si>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</si>
  <si>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</si>
  <si>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</si>
  <si>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</si>
  <si>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</si>
  <si>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</si>
  <si>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</si>
  <si>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</si>
  <si>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</si>
  <si>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</si>
  <si>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</si>
  <si>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</si>
  <si>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</si>
  <si>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</si>
  <si>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</si>
  <si>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</si>
  <si>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</si>
  <si>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</si>
  <si>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</si>
  <si>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</si>
  <si>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</si>
  <si>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</si>
  <si>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</si>
  <si>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</si>
  <si>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</si>
  <si>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</si>
  <si>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</si>
  <si>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</si>
  <si>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</si>
  <si>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</si>
  <si>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</si>
  <si>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</si>
  <si>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</si>
  <si>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</si>
  <si>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</si>
  <si>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</si>
  <si>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</si>
  <si>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</si>
  <si>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</si>
  <si>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</si>
  <si>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</si>
  <si>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</si>
  <si>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</si>
  <si>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</si>
  <si>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</si>
  <si>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</si>
  <si>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</si>
  <si>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</si>
  <si>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</si>
  <si>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</si>
  <si>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</si>
  <si>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</si>
  <si>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</si>
  <si>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</si>
  <si>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</si>
  <si>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</si>
  <si>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</si>
  <si>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</si>
  <si>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</si>
  <si>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</si>
  <si>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</si>
  <si>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</si>
  <si>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</si>
  <si>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</si>
  <si>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</si>
  <si>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</si>
  <si>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</si>
  <si>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</si>
  <si>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</si>
  <si>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</si>
  <si>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</si>
  <si>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</si>
  <si>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</si>
  <si>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</si>
  <si>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</si>
  <si>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</si>
  <si>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</si>
  <si>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</si>
  <si>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</si>
  <si>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</si>
  <si>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</si>
  <si>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</si>
  <si>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</si>
  <si>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</si>
  <si>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</si>
  <si>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</si>
  <si>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</si>
  <si>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</si>
  <si>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</si>
  <si>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</si>
  <si>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</si>
  <si>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</si>
  <si>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</si>
  <si>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</si>
  <si>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</si>
  <si>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</si>
  <si>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</si>
  <si>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</si>
  <si>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</si>
  <si>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</si>
  <si>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</si>
  <si>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</si>
  <si>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</si>
  <si>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</si>
  <si>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</si>
  <si>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</si>
  <si>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</si>
  <si>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</si>
  <si>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</si>
  <si>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</si>
  <si>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</si>
  <si>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</si>
  <si>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</si>
  <si>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</si>
  <si>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</si>
  <si>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</si>
  <si>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</si>
  <si>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</si>
  <si>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</si>
  <si>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</si>
  <si>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</si>
  <si>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</si>
  <si>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</si>
  <si>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</si>
  <si>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</si>
  <si>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</si>
  <si>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</si>
  <si>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</si>
  <si>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</si>
  <si>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</si>
  <si>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</si>
  <si>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</si>
  <si>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</si>
  <si>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</si>
  <si>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</si>
  <si>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</si>
  <si>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</si>
  <si>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</si>
  <si>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</si>
  <si>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</si>
  <si>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</si>
  <si>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</si>
  <si>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</si>
  <si>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</si>
  <si>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</si>
  <si>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</si>
  <si>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</si>
  <si>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</si>
  <si>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</si>
  <si>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</si>
  <si>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</si>
  <si>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</si>
  <si>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</si>
  <si>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</si>
  <si>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</si>
  <si>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</si>
  <si>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</si>
  <si>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</si>
  <si>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</si>
  <si>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</si>
  <si>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</si>
  <si>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</si>
  <si>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</si>
  <si>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</si>
  <si>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</si>
  <si>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</si>
  <si>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</si>
  <si>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</si>
  <si>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</si>
  <si>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</si>
  <si>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</si>
  <si>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</si>
  <si>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</si>
  <si>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</si>
  <si>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</si>
  <si>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</si>
  <si>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</si>
  <si>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</si>
  <si>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</si>
  <si>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</si>
  <si>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</si>
  <si>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</si>
  <si>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</si>
  <si>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</si>
  <si>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</si>
  <si>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</si>
  <si>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</si>
  <si>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</si>
  <si>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</si>
  <si>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</si>
  <si>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</si>
  <si>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</si>
  <si>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</si>
  <si>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</si>
  <si>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</si>
  <si>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</si>
  <si>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</si>
  <si>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</si>
  <si>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</si>
  <si>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</si>
  <si>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</si>
  <si>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</si>
  <si>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</si>
  <si>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</si>
  <si>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</si>
  <si>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</si>
  <si>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</si>
  <si>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</si>
  <si>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</si>
  <si>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</si>
  <si>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</si>
  <si>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</si>
  <si>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</si>
  <si>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</si>
  <si>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</si>
  <si>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</si>
  <si>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</si>
  <si>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</si>
  <si>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</si>
  <si>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</si>
  <si>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</si>
  <si>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</si>
  <si>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</si>
  <si>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</si>
  <si>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</si>
  <si>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</si>
  <si>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</si>
  <si>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</si>
  <si>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</si>
  <si>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</si>
  <si>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</si>
  <si>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</si>
  <si>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</si>
  <si>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</si>
  <si>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</si>
  <si>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</si>
  <si>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</si>
  <si>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</si>
  <si>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</si>
  <si>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</si>
  <si>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</si>
  <si>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</si>
  <si>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</si>
  <si>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</si>
  <si>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</si>
  <si>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</si>
  <si>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</si>
  <si>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</si>
  <si>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</si>
  <si>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</si>
  <si>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</si>
  <si>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</si>
  <si>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</si>
  <si>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</si>
  <si>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</si>
  <si>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</si>
  <si>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</si>
  <si>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</si>
  <si>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</si>
  <si>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</si>
  <si>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</si>
  <si>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</si>
  <si>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</si>
  <si>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</si>
  <si>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</si>
  <si>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</si>
  <si>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</si>
  <si>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</si>
  <si>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</si>
  <si>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</si>
  <si>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</si>
  <si>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</si>
  <si>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</si>
  <si>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</si>
  <si>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</si>
  <si>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</si>
  <si>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</si>
  <si>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</si>
  <si>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</si>
  <si>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</si>
  <si>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</si>
  <si>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</si>
  <si>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</si>
  <si>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</si>
  <si>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</si>
  <si>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</si>
  <si>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</si>
  <si>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</si>
  <si>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</si>
  <si>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</si>
  <si>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</si>
  <si>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</si>
  <si>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</si>
  <si>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</si>
  <si>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</si>
  <si>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</si>
  <si>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</si>
  <si>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</si>
  <si>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</si>
  <si>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</si>
  <si>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</si>
  <si>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</si>
  <si>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</si>
  <si>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</si>
  <si>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</si>
  <si>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</si>
  <si>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</si>
  <si>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</si>
  <si>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</si>
  <si>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</si>
  <si>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</si>
  <si>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</si>
  <si>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</si>
  <si>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</si>
  <si>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</si>
  <si>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</si>
  <si>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</si>
  <si>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</si>
  <si>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</si>
  <si>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</si>
  <si>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</si>
  <si>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</si>
  <si>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</si>
  <si>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</si>
  <si>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</si>
  <si>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</si>
  <si>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</si>
  <si>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</si>
  <si>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</si>
  <si>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</si>
  <si>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</si>
  <si>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</si>
  <si>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</si>
  <si>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</si>
  <si>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</si>
  <si>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</si>
  <si>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</si>
  <si>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</si>
  <si>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</si>
  <si>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</si>
  <si>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</si>
  <si>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</si>
  <si>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</si>
  <si>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</si>
  <si>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</si>
  <si>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</si>
  <si>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</si>
  <si>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</si>
  <si>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</si>
  <si>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</si>
  <si>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</si>
  <si>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</si>
  <si>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</si>
  <si>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</si>
  <si>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</si>
  <si>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</si>
  <si>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</si>
  <si>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</si>
  <si>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</si>
  <si>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</si>
  <si>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</si>
  <si>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</si>
  <si>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</si>
  <si>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</si>
  <si>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</si>
  <si>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</si>
  <si>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</si>
  <si>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</si>
  <si>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</si>
  <si>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</si>
  <si>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</si>
  <si>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</si>
  <si>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</si>
  <si>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</si>
  <si>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</si>
  <si>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</si>
  <si>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</si>
  <si>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</si>
  <si>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</si>
  <si>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</si>
  <si>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</si>
  <si>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</si>
  <si>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</si>
  <si>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</si>
  <si>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</si>
  <si>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</si>
  <si>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</si>
  <si>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</si>
  <si>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</si>
  <si>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</si>
  <si>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</si>
  <si>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</si>
  <si>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</si>
  <si>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</si>
  <si>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</si>
  <si>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</si>
  <si>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</si>
  <si>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</si>
  <si>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</si>
  <si>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</si>
  <si>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</si>
  <si>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</si>
  <si>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</si>
  <si>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</si>
  <si>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</si>
  <si>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</si>
  <si>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</si>
  <si>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</si>
  <si>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</si>
  <si>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</si>
  <si>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</si>
  <si>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</si>
  <si>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</si>
  <si>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</si>
  <si>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</si>
  <si>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</si>
  <si>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</si>
  <si>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</si>
  <si>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</si>
  <si>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</si>
  <si>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</si>
  <si>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</si>
  <si>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</si>
  <si>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</si>
  <si>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</si>
  <si>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</si>
  <si>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</si>
  <si>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</si>
  <si>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</si>
  <si>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</si>
  <si>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</si>
  <si>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</si>
  <si>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</si>
  <si>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</si>
  <si>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</si>
  <si>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</si>
  <si>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</si>
  <si>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</si>
  <si>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</si>
  <si>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</si>
  <si>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</si>
  <si>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</si>
  <si>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</si>
  <si>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</si>
  <si>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</si>
  <si>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</si>
  <si>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</si>
  <si>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</si>
  <si>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</si>
  <si>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</si>
  <si>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</si>
  <si>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</si>
  <si>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</si>
  <si>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</si>
  <si>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</si>
  <si>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</si>
  <si>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</si>
  <si>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</si>
  <si>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</si>
  <si>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</si>
  <si>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</si>
  <si>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</si>
  <si>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</si>
  <si>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</si>
  <si>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</si>
  <si>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</si>
  <si>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</si>
  <si>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</si>
  <si>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</si>
  <si>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</si>
  <si>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</si>
  <si>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</si>
  <si>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</si>
  <si>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</si>
  <si>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</si>
  <si>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</si>
  <si>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</si>
  <si>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</si>
  <si>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</si>
  <si>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</si>
  <si>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</si>
  <si>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</si>
  <si>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</si>
  <si>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</si>
  <si>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</si>
  <si>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</si>
  <si>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</si>
  <si>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</si>
  <si>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</si>
  <si>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</si>
  <si>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</si>
  <si>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</si>
  <si>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</si>
  <si>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</si>
  <si>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</si>
  <si>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</si>
  <si>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</si>
  <si>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</si>
  <si>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</si>
  <si>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</si>
  <si>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</si>
  <si>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</si>
  <si>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</si>
  <si>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</si>
  <si>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</si>
  <si>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</si>
  <si>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</si>
  <si>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</si>
  <si>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</si>
  <si>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</si>
  <si>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</si>
  <si>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</si>
  <si>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</si>
  <si>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</si>
  <si>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</si>
  <si>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</si>
  <si>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</si>
  <si>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</si>
  <si>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</si>
  <si>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</si>
  <si>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</si>
  <si>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</si>
  <si>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</si>
  <si>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</si>
  <si>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</si>
  <si>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</si>
  <si>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</si>
  <si>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</si>
  <si>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</si>
  <si>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</si>
  <si>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</si>
  <si>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</si>
  <si>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</si>
  <si>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</si>
  <si>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</si>
  <si>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</si>
  <si>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</si>
  <si>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</si>
  <si>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</si>
  <si>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</si>
  <si>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</si>
  <si>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</si>
  <si>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</si>
  <si>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</si>
  <si>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</si>
  <si>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</si>
  <si>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</si>
  <si>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</si>
  <si>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</si>
  <si>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</si>
  <si>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</si>
  <si>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</si>
  <si>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</si>
  <si>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</si>
  <si>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</si>
  <si>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</si>
  <si>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</si>
  <si>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</si>
  <si>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</si>
  <si>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</si>
  <si>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</si>
  <si>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</si>
  <si>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</si>
  <si>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</si>
  <si>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</si>
  <si>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</si>
  <si>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</si>
  <si>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</si>
  <si>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</si>
  <si>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</si>
  <si>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</si>
  <si>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</si>
  <si>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</si>
  <si>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</si>
  <si>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</si>
  <si>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</si>
  <si>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</si>
  <si>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</si>
  <si>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</si>
  <si>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</si>
  <si>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</si>
  <si>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</si>
  <si>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</si>
  <si>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</si>
  <si>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</si>
  <si>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</si>
  <si>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</si>
  <si>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</si>
  <si>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</si>
  <si>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</si>
  <si>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</si>
  <si>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</si>
  <si>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</si>
  <si>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</si>
  <si>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</si>
  <si>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</si>
  <si>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</si>
  <si>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</si>
  <si>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</si>
  <si>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</si>
  <si>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</si>
  <si>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</si>
  <si>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</si>
  <si>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</si>
  <si>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</si>
  <si>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</si>
  <si>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</si>
  <si>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</si>
  <si>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</si>
  <si>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</si>
  <si>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</si>
  <si>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</si>
  <si>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</si>
  <si>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</si>
  <si>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</si>
  <si>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</si>
  <si>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</si>
  <si>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</si>
  <si>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</si>
  <si>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</si>
  <si>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</si>
  <si>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</si>
  <si>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</si>
  <si>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</si>
  <si>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</si>
  <si>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</si>
  <si>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</si>
  <si>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</si>
  <si>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</si>
  <si>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</si>
  <si>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</si>
  <si>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</si>
  <si>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</si>
  <si>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</si>
  <si>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</si>
  <si>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</si>
  <si>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</si>
  <si>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</si>
  <si>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</si>
  <si>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</si>
  <si>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</si>
  <si>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</si>
  <si>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</si>
  <si>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</si>
  <si>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</si>
  <si>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</si>
  <si>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</si>
  <si>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</si>
  <si>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</si>
  <si>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</si>
  <si>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</si>
  <si>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</si>
  <si>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</si>
  <si>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</si>
  <si>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</si>
  <si>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</si>
  <si>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</si>
  <si>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</si>
  <si>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</si>
  <si>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</si>
  <si>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</si>
  <si>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</si>
  <si>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</si>
  <si>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</si>
  <si>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</si>
  <si>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</si>
  <si>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</si>
  <si>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</si>
  <si>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</si>
  <si>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</si>
  <si>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</si>
  <si>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</si>
  <si>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</si>
  <si>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</si>
  <si>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</si>
  <si>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</si>
  <si>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</si>
  <si>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</si>
  <si>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</si>
  <si>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</si>
  <si>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</si>
  <si>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</si>
  <si>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</si>
  <si>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</si>
  <si>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</si>
  <si>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</si>
  <si>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</si>
  <si>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</si>
  <si>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</si>
  <si>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</si>
  <si>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</si>
  <si>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</si>
  <si>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</si>
  <si>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</si>
  <si>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</si>
  <si>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</si>
  <si>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</si>
  <si>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</si>
  <si>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</si>
  <si>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</si>
  <si>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</si>
  <si>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</si>
  <si>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</si>
  <si>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</si>
  <si>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</si>
  <si>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</si>
  <si>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</si>
  <si>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</si>
  <si>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</si>
  <si>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</si>
  <si>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</si>
  <si>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</si>
  <si>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</si>
  <si>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</si>
  <si>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</si>
  <si>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</si>
  <si>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</si>
  <si>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</si>
  <si>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</si>
  <si>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</si>
  <si>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</si>
  <si>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</si>
  <si>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</si>
  <si>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</si>
  <si>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</si>
  <si>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</si>
  <si>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</si>
  <si>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</si>
  <si>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</si>
  <si>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</si>
  <si>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</si>
  <si>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</si>
  <si>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</si>
  <si>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</si>
  <si>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</si>
  <si>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</si>
  <si>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</si>
  <si>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</si>
  <si>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</si>
  <si>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</si>
  <si>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</si>
  <si>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</si>
  <si>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</si>
  <si>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</si>
  <si>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</si>
  <si>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</si>
  <si>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</si>
  <si>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</si>
  <si>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</si>
  <si>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</si>
  <si>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</si>
  <si>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</si>
  <si>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</si>
  <si>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</si>
  <si>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</si>
  <si>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</si>
  <si>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</si>
  <si>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</si>
  <si>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</si>
  <si>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</si>
  <si>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</si>
  <si>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</si>
  <si>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</si>
  <si>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</si>
  <si>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</si>
  <si>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</si>
  <si>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</si>
  <si>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</si>
  <si>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</si>
  <si>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</si>
  <si>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</si>
  <si>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</si>
  <si>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</si>
  <si>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</si>
  <si>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</si>
  <si>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</si>
  <si>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</si>
  <si>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</si>
  <si>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</si>
  <si>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</si>
  <si>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</si>
  <si>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</si>
  <si>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</si>
  <si>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</si>
  <si>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</si>
  <si>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</si>
  <si>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</si>
  <si>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</si>
  <si>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</si>
  <si>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</si>
  <si>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</si>
  <si>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</si>
  <si>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</si>
  <si>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</si>
  <si>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</si>
  <si>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</si>
  <si>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</si>
  <si>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</si>
  <si>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</si>
  <si>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</si>
  <si>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</si>
  <si>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</si>
  <si>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</si>
  <si>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</si>
  <si>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</si>
  <si>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</si>
  <si>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</si>
  <si>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</si>
  <si>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</si>
  <si>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</si>
  <si>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</si>
  <si>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</si>
  <si>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</si>
  <si>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</si>
  <si>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</si>
  <si>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</si>
  <si>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</si>
  <si>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</si>
  <si>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</si>
  <si>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</si>
  <si>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</si>
  <si>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</si>
  <si>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</si>
  <si>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</si>
  <si>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</si>
  <si>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</si>
  <si>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</si>
  <si>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</si>
  <si>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</si>
  <si>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</si>
  <si>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</si>
  <si>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</si>
  <si>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</si>
  <si>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</si>
  <si>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</si>
  <si>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</si>
  <si>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</si>
  <si>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</si>
  <si>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</si>
  <si>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</si>
  <si>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</si>
  <si>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</si>
  <si>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</si>
  <si>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</si>
  <si>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</si>
  <si>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</si>
  <si>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</si>
  <si>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</si>
  <si>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</si>
  <si>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</si>
  <si>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</si>
  <si>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</si>
  <si>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</si>
  <si>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</si>
  <si>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</si>
  <si>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</si>
  <si>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</si>
  <si>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</si>
  <si>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</si>
  <si>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</si>
  <si>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</si>
  <si>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</si>
  <si>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</si>
  <si>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</si>
  <si>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</si>
  <si>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</si>
  <si>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</si>
  <si>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</si>
  <si>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</si>
  <si>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</si>
  <si>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</si>
  <si>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</si>
  <si>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</si>
  <si>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</si>
  <si>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</si>
  <si>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</si>
  <si>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</si>
  <si>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</si>
  <si>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</si>
  <si>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</si>
  <si>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</si>
  <si>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</si>
  <si>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</si>
  <si>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</si>
  <si>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</si>
  <si>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</si>
  <si>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</si>
  <si>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</si>
  <si>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</si>
  <si>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</si>
  <si>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</si>
  <si>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</si>
  <si>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</si>
  <si>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</si>
  <si>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</si>
  <si>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</si>
  <si>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</si>
  <si>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</si>
  <si>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</si>
  <si>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</si>
  <si>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</si>
  <si>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</si>
  <si>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</si>
  <si>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</si>
  <si>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</si>
  <si>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</si>
  <si>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</si>
  <si>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</si>
  <si>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</si>
  <si>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</si>
  <si>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</si>
  <si>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</si>
  <si>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</si>
  <si>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</si>
  <si>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</si>
  <si>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</si>
  <si>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</si>
  <si>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</si>
  <si>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</si>
  <si>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</si>
  <si>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</si>
  <si>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</si>
  <si>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</si>
  <si>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</si>
  <si>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</si>
  <si>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</si>
  <si>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</si>
  <si>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</si>
  <si>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</si>
  <si>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</si>
  <si>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</si>
  <si>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</si>
  <si>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</si>
  <si>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</si>
  <si>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</si>
  <si>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</si>
  <si>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</si>
  <si>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</si>
  <si>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</si>
  <si>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</si>
  <si>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</si>
  <si>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</si>
  <si>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</si>
  <si>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</si>
  <si>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</si>
  <si>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</si>
  <si>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</si>
  <si>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</si>
  <si>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</si>
  <si>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</si>
  <si>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</si>
  <si>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</si>
  <si>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</si>
  <si>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</si>
  <si>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</si>
  <si>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</si>
  <si>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</si>
  <si>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</si>
  <si>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</si>
  <si>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</si>
  <si>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</si>
  <si>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</si>
  <si>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</si>
  <si>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</si>
  <si>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</si>
  <si>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</si>
  <si>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</si>
  <si>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</si>
  <si>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</si>
  <si>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</si>
  <si>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</si>
  <si>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</si>
  <si>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</si>
  <si>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</si>
  <si>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</si>
  <si>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</si>
  <si>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</si>
  <si>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</si>
  <si>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</si>
  <si>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</si>
  <si>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</si>
  <si>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</si>
  <si>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</si>
  <si>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</si>
  <si>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</si>
  <si>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</si>
  <si>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</si>
  <si>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</si>
  <si>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</si>
  <si>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</si>
  <si>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</si>
  <si>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</si>
  <si>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</si>
  <si>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</si>
  <si>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</si>
  <si>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</si>
  <si>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</si>
  <si>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</si>
  <si>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</si>
  <si>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</si>
  <si>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</si>
  <si>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</si>
  <si>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</si>
  <si>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</si>
  <si>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</si>
  <si>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</si>
  <si>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</si>
  <si>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</si>
  <si>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</si>
  <si>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</si>
  <si>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</si>
  <si>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</si>
  <si>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</si>
  <si>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</si>
  <si>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</si>
  <si>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</si>
  <si>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</si>
  <si>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</si>
  <si>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</si>
  <si>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</si>
  <si>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</si>
  <si>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</si>
  <si>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</si>
  <si>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</si>
  <si>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</si>
  <si>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</si>
  <si>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</si>
  <si>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</si>
  <si>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</si>
  <si>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</si>
  <si>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</si>
  <si>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</si>
  <si>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</si>
  <si>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</si>
  <si>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</si>
  <si>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</si>
  <si>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</si>
  <si>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</si>
  <si>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</si>
  <si>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</si>
  <si>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</si>
  <si>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</si>
  <si>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</si>
  <si>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</si>
  <si>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</si>
  <si>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</si>
  <si>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</si>
  <si>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</si>
  <si>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</si>
  <si>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</si>
  <si>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</si>
  <si>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</si>
  <si>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</si>
  <si>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</si>
  <si>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</si>
  <si>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</si>
  <si>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</si>
  <si>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</si>
  <si>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</si>
  <si>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</si>
  <si>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</si>
  <si>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</si>
  <si>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</si>
  <si>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</si>
  <si>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</si>
  <si>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</si>
  <si>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</si>
  <si>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</si>
  <si>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</si>
  <si>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</si>
  <si>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</si>
  <si>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</si>
  <si>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</si>
  <si>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</si>
  <si>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</si>
  <si>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</si>
  <si>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</si>
  <si>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</si>
  <si>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</si>
  <si>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</si>
  <si>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</si>
  <si>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</si>
  <si>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</si>
  <si>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</si>
  <si>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</si>
  <si>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</si>
  <si>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</si>
  <si>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</si>
  <si>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</si>
  <si>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</si>
  <si>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</si>
  <si>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</si>
  <si>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</si>
  <si>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</si>
  <si>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</si>
  <si>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</si>
  <si>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</si>
  <si>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</si>
  <si>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</si>
  <si>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</si>
  <si>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</si>
  <si>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</si>
  <si>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</si>
  <si>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</si>
  <si>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</si>
  <si>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</si>
  <si>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</si>
  <si>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</si>
  <si>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</si>
  <si>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</si>
  <si>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</si>
  <si>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</si>
  <si>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</si>
  <si>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</si>
  <si>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</si>
  <si>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</si>
  <si>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</si>
  <si>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</si>
  <si>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</si>
  <si>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</si>
  <si>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</si>
  <si>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</si>
  <si>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</si>
  <si>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</si>
  <si>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</si>
  <si>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</si>
  <si>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</si>
  <si>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</si>
  <si>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</si>
  <si>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</si>
  <si>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</si>
  <si>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</si>
  <si>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</si>
  <si>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</si>
  <si>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</si>
  <si>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</si>
  <si>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</si>
  <si>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</si>
  <si>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</si>
  <si>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</si>
  <si>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</si>
  <si>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</si>
  <si>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</si>
  <si>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</si>
  <si>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</si>
  <si>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</si>
  <si>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</si>
  <si>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</si>
  <si>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</si>
  <si>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</si>
  <si>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</si>
  <si>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</si>
  <si>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</si>
  <si>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</si>
  <si>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</si>
  <si>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</si>
  <si>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</si>
  <si>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</si>
  <si>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</si>
  <si>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</si>
  <si>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</si>
  <si>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</si>
  <si>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</si>
  <si>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</si>
  <si>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</si>
  <si>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</si>
  <si>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</si>
  <si>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</si>
  <si>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</si>
  <si>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</si>
  <si>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</si>
  <si>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</si>
  <si>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</si>
  <si>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</si>
  <si>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</si>
  <si>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</si>
  <si>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</si>
  <si>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</si>
  <si>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</si>
  <si>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</si>
  <si>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</si>
  <si>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</si>
  <si>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</si>
  <si>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</si>
  <si>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</si>
  <si>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</si>
  <si>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</si>
  <si>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</si>
  <si>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</si>
  <si>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</si>
  <si>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</si>
  <si>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</si>
  <si>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</si>
  <si>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</si>
  <si>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</si>
  <si>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</si>
  <si>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</si>
  <si>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</si>
  <si>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</si>
  <si>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</si>
  <si>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</si>
  <si>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</si>
  <si>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</si>
  <si>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</si>
  <si>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</si>
  <si>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</si>
  <si>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</si>
  <si>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</si>
  <si>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</si>
  <si>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</si>
  <si>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</si>
  <si>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</si>
  <si>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</si>
  <si>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</si>
  <si>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</si>
  <si>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</si>
  <si>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</si>
  <si>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</si>
  <si>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</si>
  <si>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</si>
  <si>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</si>
  <si>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</si>
  <si>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</si>
  <si>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</si>
  <si>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</si>
  <si>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</si>
  <si>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</si>
  <si>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</si>
  <si>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</si>
  <si>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</si>
  <si>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</si>
  <si>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</si>
  <si>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</si>
  <si>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</si>
  <si>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</si>
  <si>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</si>
  <si>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</si>
  <si>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</si>
  <si>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</si>
  <si>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</si>
  <si>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</si>
  <si>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</si>
  <si>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</si>
  <si>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</si>
  <si>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</si>
  <si>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</si>
  <si>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</si>
  <si>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</si>
  <si>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</si>
  <si>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</si>
  <si>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</si>
  <si>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</si>
  <si>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</si>
  <si>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</si>
  <si>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</si>
  <si>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</si>
  <si>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</si>
  <si>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</si>
  <si>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</si>
  <si>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</si>
  <si>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</si>
  <si>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</si>
  <si>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</si>
  <si>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</si>
  <si>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</si>
  <si>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</si>
  <si>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</si>
  <si>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</si>
  <si>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</si>
  <si>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</si>
  <si>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</si>
  <si>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</si>
  <si>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</si>
  <si>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</si>
  <si>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</si>
  <si>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</si>
  <si>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</si>
  <si>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</si>
  <si>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</si>
  <si>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</si>
  <si>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</si>
  <si>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</si>
  <si>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</si>
  <si>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</si>
  <si>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</si>
  <si>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</si>
  <si>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</si>
  <si>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</si>
  <si>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</si>
  <si>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</si>
  <si>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</si>
  <si>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</si>
  <si>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</si>
  <si>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</si>
  <si>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</si>
  <si>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</si>
  <si>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</si>
  <si>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</si>
  <si>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</si>
  <si>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</si>
  <si>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</si>
  <si>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</si>
  <si>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</si>
  <si>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</si>
  <si>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</si>
  <si>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</si>
  <si>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</si>
  <si>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</si>
  <si>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</si>
  <si>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</si>
  <si>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</si>
  <si>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</si>
  <si>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</si>
  <si>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</si>
  <si>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</si>
  <si>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</si>
  <si>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</si>
  <si>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</si>
  <si>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</si>
  <si>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</si>
  <si>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</si>
  <si>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</si>
  <si>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</si>
  <si>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</si>
  <si>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</si>
  <si>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</si>
  <si>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</si>
  <si>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</si>
  <si>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</si>
  <si>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</si>
  <si>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</si>
  <si>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</si>
  <si>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</si>
  <si>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</si>
  <si>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</si>
  <si>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</si>
  <si>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</si>
  <si>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</si>
  <si>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</si>
  <si>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</si>
  <si>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</si>
  <si>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</si>
  <si>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</si>
  <si>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</si>
  <si>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</si>
  <si>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</si>
  <si>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</si>
  <si>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</si>
  <si>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</si>
  <si>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</si>
  <si>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</si>
  <si>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</si>
  <si>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</si>
  <si>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</si>
  <si>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</si>
  <si>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</si>
  <si>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</si>
  <si>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</si>
  <si>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</si>
  <si>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</si>
  <si>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</si>
  <si>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</si>
  <si>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</si>
  <si>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</si>
  <si>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</si>
  <si>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</si>
  <si>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</si>
  <si>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</si>
  <si>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</si>
  <si>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</si>
  <si>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</si>
  <si>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</si>
  <si>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</si>
  <si>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</si>
  <si>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</si>
  <si>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</si>
  <si>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</si>
  <si>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</si>
  <si>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</si>
  <si>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</si>
  <si>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</si>
  <si>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</si>
  <si>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</si>
  <si>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</si>
  <si>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</si>
  <si>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</si>
  <si>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</si>
  <si>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</si>
  <si>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</si>
  <si>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</si>
  <si>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</si>
  <si>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</si>
  <si>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</si>
  <si>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</si>
  <si>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</si>
  <si>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</si>
  <si>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</si>
  <si>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</si>
  <si>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</si>
  <si>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</si>
  <si>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</si>
  <si>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</si>
  <si>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</si>
  <si>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</si>
  <si>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</si>
  <si>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</si>
  <si>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</si>
  <si>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</si>
  <si>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</si>
  <si>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</si>
  <si>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</si>
  <si>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</si>
  <si>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</si>
  <si>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</si>
  <si>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</si>
  <si>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</si>
  <si>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</si>
  <si>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</si>
  <si>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</si>
  <si>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</si>
  <si>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</si>
  <si>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</si>
  <si>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</si>
  <si>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</si>
  <si>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</si>
  <si>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</si>
  <si>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</si>
  <si>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</si>
  <si>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</si>
  <si>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</si>
  <si>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</si>
  <si>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</si>
  <si>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</si>
  <si>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</si>
  <si>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</si>
  <si>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</si>
  <si>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</si>
  <si>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</si>
  <si>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</si>
  <si>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</si>
  <si>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</si>
  <si>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</si>
  <si>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</si>
  <si>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</si>
  <si>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</si>
  <si>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</si>
  <si>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</si>
  <si>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</si>
  <si>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</si>
  <si>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</si>
  <si>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</si>
  <si>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</si>
  <si>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</si>
  <si>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</si>
  <si>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</si>
  <si>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</si>
  <si>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</si>
  <si>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</si>
  <si>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</si>
  <si>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</si>
  <si>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</si>
  <si>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</si>
  <si>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</si>
  <si>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</si>
  <si>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</si>
  <si>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</si>
  <si>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</si>
  <si>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</si>
  <si>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</si>
  <si>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</si>
  <si>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</si>
  <si>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</si>
  <si>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</si>
  <si>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</si>
  <si>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</si>
  <si>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</si>
  <si>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</si>
  <si>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</si>
  <si>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</si>
  <si>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</si>
  <si>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</si>
  <si>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</si>
  <si>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</si>
  <si>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</si>
  <si>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</si>
  <si>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</si>
  <si>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</si>
  <si>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</si>
  <si>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</si>
  <si>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</si>
  <si>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</si>
  <si>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</si>
  <si>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</si>
  <si>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</si>
  <si>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</si>
  <si>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</si>
  <si>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</si>
  <si>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</si>
  <si>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</si>
  <si>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</si>
  <si>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</si>
  <si>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</si>
  <si>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</si>
  <si>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</si>
  <si>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</si>
  <si>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</si>
  <si>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</si>
  <si>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</si>
  <si>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</si>
  <si>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</si>
  <si>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</si>
  <si>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</si>
  <si>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</si>
  <si>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</si>
  <si>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</si>
  <si>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</si>
  <si>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</si>
  <si>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</si>
  <si>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</si>
  <si>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</si>
  <si>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</si>
  <si>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</si>
  <si>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</si>
  <si>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</si>
  <si>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</si>
  <si>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</si>
  <si>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</si>
  <si>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</si>
  <si>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</si>
  <si>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</si>
  <si>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</si>
  <si>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</si>
  <si>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</si>
  <si>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</si>
  <si>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</si>
  <si>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</si>
  <si>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</si>
  <si>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</si>
  <si>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</si>
  <si>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</si>
  <si>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</si>
  <si>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</si>
  <si>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</si>
  <si>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</si>
  <si>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</si>
  <si>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</si>
  <si>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</si>
  <si>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</si>
  <si>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</si>
  <si>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</si>
  <si>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</si>
  <si>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</si>
  <si>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</si>
  <si>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</si>
  <si>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</si>
  <si>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</si>
  <si>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</si>
  <si>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</si>
  <si>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</si>
  <si>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</si>
  <si>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</si>
  <si>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</si>
  <si>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</si>
  <si>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</si>
  <si>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</si>
  <si>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</si>
  <si>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</si>
  <si>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</si>
  <si>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</si>
  <si>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</si>
  <si>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</si>
  <si>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</si>
  <si>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</si>
  <si>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</si>
  <si>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</si>
  <si>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</si>
  <si>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</si>
  <si>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</si>
  <si>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</si>
  <si>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</si>
  <si>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</si>
  <si>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</si>
  <si>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</si>
  <si>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</si>
  <si>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</si>
  <si>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</si>
  <si>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</si>
  <si>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</si>
  <si>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</si>
  <si>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</si>
  <si>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</si>
  <si>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</si>
  <si>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</si>
  <si>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</si>
  <si>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</si>
  <si>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</si>
  <si>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</si>
  <si>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</si>
  <si>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</si>
  <si>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</si>
  <si>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</si>
  <si>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</si>
  <si>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</si>
  <si>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</si>
  <si>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</si>
  <si>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</si>
  <si>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</si>
  <si>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</si>
  <si>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</si>
  <si>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</si>
  <si>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</si>
  <si>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</si>
  <si>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</si>
  <si>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</si>
  <si>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</si>
  <si>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</si>
  <si>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</si>
  <si>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</si>
  <si>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</si>
  <si>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</si>
  <si>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</si>
  <si>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</si>
  <si>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</si>
  <si>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</si>
  <si>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</si>
  <si>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</si>
  <si>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</si>
  <si>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</si>
  <si>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</si>
  <si>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</si>
  <si>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</si>
  <si>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</si>
  <si>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</si>
  <si>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</si>
  <si>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</si>
  <si>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</si>
  <si>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</si>
  <si>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</si>
  <si>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</si>
  <si>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</si>
  <si>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</si>
  <si>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</si>
  <si>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</si>
  <si>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</si>
  <si>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</si>
  <si>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</si>
  <si>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</si>
  <si>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</si>
  <si>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</si>
  <si>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</si>
  <si>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</si>
  <si>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</si>
  <si>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</si>
  <si>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</si>
  <si>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</si>
  <si>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</si>
  <si>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</si>
  <si>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</si>
  <si>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</si>
  <si>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</si>
  <si>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</si>
  <si>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</si>
  <si>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</si>
  <si>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</si>
  <si>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</si>
  <si>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</si>
  <si>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</si>
  <si>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</si>
  <si>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</si>
  <si>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</si>
  <si>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</si>
  <si>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</si>
  <si>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</si>
  <si>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</si>
  <si>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</si>
  <si>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</si>
  <si>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</si>
  <si>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</si>
  <si>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</si>
  <si>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</si>
  <si>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</si>
  <si>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</si>
  <si>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</si>
  <si>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</si>
  <si>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</si>
  <si>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</si>
  <si>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</si>
  <si>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</si>
  <si>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</si>
  <si>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</si>
  <si>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</si>
  <si>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</si>
  <si>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</si>
  <si>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</si>
  <si>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</si>
  <si>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</si>
  <si>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</si>
  <si>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</si>
  <si>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</si>
  <si>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</si>
  <si>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</si>
  <si>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</si>
  <si>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</si>
  <si>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</si>
  <si>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</si>
  <si>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</si>
  <si>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</si>
  <si>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</si>
  <si>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</si>
  <si>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</si>
  <si>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</si>
  <si>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</si>
  <si>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</si>
  <si>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</si>
  <si>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</si>
  <si>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</si>
  <si>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</si>
  <si>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</si>
  <si>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</si>
  <si>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</si>
  <si>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</si>
  <si>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</si>
  <si>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</si>
  <si>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</si>
  <si>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</si>
  <si>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</si>
  <si>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</si>
  <si>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</si>
  <si>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</si>
  <si>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</si>
  <si>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</si>
  <si>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</si>
  <si>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</si>
  <si>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</si>
  <si>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</si>
  <si>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</si>
  <si>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</si>
  <si>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</si>
  <si>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</si>
  <si>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</si>
  <si>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</si>
  <si>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</si>
  <si>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</si>
  <si>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</si>
  <si>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</si>
  <si>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</si>
  <si>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</si>
  <si>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</si>
  <si>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</si>
  <si>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</si>
  <si>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</si>
  <si>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</si>
  <si>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</si>
  <si>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</si>
  <si>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</si>
  <si>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</si>
  <si>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</si>
  <si>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</si>
  <si>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</si>
  <si>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</si>
  <si>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</si>
  <si>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</si>
  <si>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</si>
  <si>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</si>
  <si>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</si>
  <si>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</si>
  <si>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</si>
  <si>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</si>
  <si>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</si>
  <si>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</si>
  <si>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</si>
  <si>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</si>
  <si>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</si>
  <si>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</si>
  <si>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</si>
  <si>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</si>
  <si>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</si>
  <si>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</si>
  <si>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</si>
  <si>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</si>
  <si>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</si>
  <si>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</si>
  <si>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</si>
  <si>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</si>
  <si>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</si>
  <si>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</si>
  <si>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</si>
  <si>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</si>
  <si>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</si>
  <si>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</si>
  <si>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</si>
  <si>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</si>
  <si>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</si>
  <si>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</si>
  <si>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</si>
  <si>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</si>
  <si>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</si>
  <si>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</si>
  <si>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</si>
  <si>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</si>
  <si>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</si>
  <si>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</si>
  <si>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</si>
  <si>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</si>
  <si>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</si>
  <si>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</si>
  <si>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</si>
  <si>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</si>
  <si>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</si>
  <si>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</si>
  <si>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</si>
  <si>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</si>
  <si>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</si>
  <si>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</si>
  <si>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</si>
  <si>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</si>
  <si>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</si>
  <si>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</si>
  <si>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</si>
  <si>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</si>
  <si>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</si>
  <si>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</si>
  <si>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</si>
  <si>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</si>
  <si>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</si>
  <si>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</si>
  <si>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</si>
  <si>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</si>
  <si>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</si>
  <si>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</si>
  <si>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</si>
  <si>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</si>
  <si>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</si>
  <si>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</si>
  <si>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</si>
  <si>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</si>
  <si>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</si>
  <si>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</si>
  <si>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</si>
  <si>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</si>
  <si>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</si>
  <si>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</si>
  <si>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</si>
  <si>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</si>
  <si>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</si>
  <si>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</si>
  <si>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</si>
  <si>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</si>
  <si>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</si>
  <si>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</si>
  <si>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</si>
  <si>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</si>
  <si>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</si>
  <si>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</si>
  <si>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</si>
  <si>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</si>
  <si>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</si>
  <si>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</si>
  <si>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</si>
  <si>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</si>
  <si>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</si>
  <si>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</si>
  <si>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</si>
  <si>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</si>
  <si>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</si>
  <si>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</si>
  <si>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</si>
  <si>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</si>
  <si>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</si>
  <si>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</si>
  <si>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</si>
  <si>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</si>
  <si>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</si>
  <si>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</si>
  <si>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</si>
  <si>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</si>
  <si>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</si>
  <si>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</si>
  <si>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</si>
  <si>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</si>
  <si>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</si>
  <si>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</si>
  <si>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</si>
  <si>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</si>
  <si>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</si>
  <si>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</si>
  <si>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</si>
  <si>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</si>
  <si>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</si>
  <si>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</si>
  <si>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</si>
  <si>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</si>
  <si>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</si>
  <si>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</si>
  <si>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</si>
  <si>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</si>
  <si>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</si>
  <si>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</si>
  <si>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</si>
  <si>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</si>
  <si>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</si>
  <si>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</si>
  <si>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</si>
  <si>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</si>
  <si>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</si>
  <si>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</si>
  <si>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</si>
  <si>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</si>
  <si>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</si>
  <si>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</si>
  <si>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</si>
  <si>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</si>
  <si>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</si>
  <si>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</si>
  <si>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</si>
  <si>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</si>
  <si>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</si>
  <si>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</si>
  <si>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</si>
  <si>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</si>
  <si>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</si>
  <si>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</si>
  <si>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</si>
  <si>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</si>
  <si>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</si>
  <si>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</si>
  <si>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</si>
  <si>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</si>
  <si>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</si>
  <si>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</si>
  <si>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</si>
  <si>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</si>
  <si>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</si>
  <si>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</si>
  <si>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</si>
  <si>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</si>
  <si>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</si>
  <si>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</si>
  <si>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</si>
  <si>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</si>
  <si>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</si>
  <si>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</si>
  <si>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</si>
  <si>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</si>
  <si>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</si>
  <si>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</si>
  <si>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</si>
  <si>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</si>
  <si>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</si>
  <si>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</si>
  <si>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</si>
  <si>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</si>
  <si>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</si>
  <si>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</si>
  <si>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</si>
  <si>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</si>
  <si>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</si>
  <si>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</si>
  <si>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</si>
  <si>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</si>
  <si>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</si>
  <si>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</si>
  <si>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</si>
  <si>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</si>
  <si>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</si>
  <si>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</si>
  <si>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</si>
  <si>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</si>
  <si>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</si>
  <si>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</si>
  <si>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</si>
  <si>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</si>
  <si>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</si>
  <si>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</si>
  <si>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</si>
  <si>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</si>
  <si>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</si>
  <si>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</si>
  <si>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</si>
  <si>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</si>
  <si>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</si>
  <si>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</si>
  <si>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</si>
  <si>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</si>
  <si>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</si>
  <si>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</si>
  <si>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</si>
  <si>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</si>
  <si>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</si>
  <si>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</si>
  <si>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</si>
  <si>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</si>
  <si>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</si>
  <si>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</si>
  <si>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</si>
  <si>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</si>
  <si>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</si>
  <si>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</si>
  <si>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</si>
  <si>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</si>
  <si>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</si>
  <si>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</si>
  <si>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</si>
  <si>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</si>
  <si>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</si>
  <si>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</si>
  <si>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</si>
  <si>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</si>
  <si>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</si>
  <si>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</si>
  <si>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</si>
  <si>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</si>
  <si>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</si>
  <si>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</si>
  <si>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</si>
  <si>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</si>
  <si>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</si>
  <si>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</si>
  <si>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</si>
  <si>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</si>
  <si>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</si>
  <si>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</si>
  <si>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</si>
  <si>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</si>
  <si>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</si>
  <si>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</si>
  <si>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</si>
  <si>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</si>
  <si>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</si>
  <si>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</si>
  <si>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</si>
  <si>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</si>
  <si>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</si>
  <si>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</si>
  <si>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</si>
  <si>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</si>
  <si>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</si>
  <si>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</si>
  <si>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</si>
  <si>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</si>
  <si>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</si>
  <si>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</si>
  <si>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</si>
  <si>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</si>
  <si>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</si>
  <si>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</si>
  <si>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</si>
  <si>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</si>
  <si>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</si>
  <si>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</si>
  <si>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</si>
  <si>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</si>
  <si>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</si>
  <si>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</si>
  <si>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</si>
  <si>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</si>
  <si>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</si>
  <si>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</si>
  <si>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</si>
  <si>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</si>
  <si>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</si>
  <si>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</si>
  <si>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</si>
  <si>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</si>
  <si>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</si>
  <si>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</si>
  <si>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</si>
  <si>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</si>
  <si>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</si>
  <si>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</si>
  <si>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</si>
  <si>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</si>
  <si>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</si>
  <si>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</si>
  <si>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</si>
  <si>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</si>
  <si>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</si>
  <si>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</si>
  <si>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</si>
  <si>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</si>
  <si>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</si>
  <si>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</si>
  <si>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</si>
  <si>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</si>
  <si>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</si>
  <si>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</si>
  <si>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</si>
  <si>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</si>
  <si>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</si>
  <si>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</si>
  <si>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</si>
  <si>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</si>
  <si>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</si>
  <si>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</si>
  <si>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</si>
  <si>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</si>
  <si>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</si>
  <si>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</si>
  <si>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</si>
  <si>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</si>
  <si>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</si>
  <si>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</si>
  <si>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</si>
  <si>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</si>
  <si>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</si>
  <si>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</si>
  <si>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</si>
  <si>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</si>
  <si>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</si>
  <si>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</si>
  <si>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</si>
  <si>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</si>
  <si>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</si>
  <si>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</si>
  <si>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</si>
  <si>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</si>
  <si>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</si>
  <si>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</si>
  <si>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</si>
  <si>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</si>
  <si>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</si>
  <si>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</si>
  <si>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</si>
  <si>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</si>
  <si>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</si>
  <si>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</si>
  <si>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</si>
  <si>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</si>
  <si>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</si>
  <si>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</si>
  <si>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</si>
  <si>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</si>
  <si>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</si>
  <si>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</si>
  <si>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</si>
  <si>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</si>
  <si>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</si>
  <si>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</si>
  <si>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</si>
  <si>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</si>
  <si>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</si>
  <si>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</si>
  <si>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</si>
  <si>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</si>
  <si>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</si>
  <si>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</si>
  <si>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</si>
  <si>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</si>
  <si>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</si>
  <si>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</si>
  <si>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</si>
  <si>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</si>
  <si>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</si>
  <si>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</si>
  <si>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</si>
  <si>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</si>
  <si>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</si>
  <si>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</si>
  <si>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</si>
  <si>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</si>
  <si>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</si>
  <si>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</si>
  <si>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</si>
  <si>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</si>
  <si>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</si>
  <si>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</si>
  <si>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</si>
  <si>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</si>
  <si>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</si>
  <si>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</si>
  <si>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</si>
  <si>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</si>
  <si>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</si>
  <si>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</si>
  <si>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</si>
  <si>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</si>
  <si>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</si>
  <si>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</si>
  <si>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</si>
  <si>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</si>
  <si>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</si>
  <si>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</si>
  <si>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</si>
  <si>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</si>
  <si>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</si>
  <si>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</si>
  <si>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</si>
  <si>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</si>
  <si>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</si>
  <si>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</si>
  <si>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</si>
  <si>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</si>
  <si>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</si>
  <si>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</si>
  <si>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</si>
  <si>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</si>
  <si>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</si>
  <si>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</si>
  <si>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</si>
  <si>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</si>
  <si>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</si>
  <si>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</si>
  <si>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</si>
  <si>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</si>
  <si>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</si>
  <si>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</si>
  <si>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</si>
  <si>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</si>
  <si>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</si>
  <si>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</si>
  <si>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</si>
  <si>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</si>
  <si>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</si>
  <si>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</si>
  <si>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</si>
  <si>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</si>
  <si>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</si>
  <si>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</si>
  <si>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</si>
  <si>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</si>
  <si>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</si>
  <si>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</si>
  <si>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</si>
  <si>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</si>
  <si>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</si>
  <si>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</si>
  <si>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</si>
  <si>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</si>
  <si>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</si>
  <si>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</si>
  <si>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</si>
  <si>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</si>
  <si>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</si>
  <si>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</si>
  <si>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</si>
  <si>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</si>
  <si>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</si>
  <si>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</si>
  <si>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</si>
  <si>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</si>
  <si>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</si>
  <si>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</si>
  <si>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</si>
  <si>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</si>
  <si>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</si>
  <si>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</si>
  <si>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</si>
  <si>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</si>
  <si>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</si>
  <si>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</si>
  <si>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</si>
  <si>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</si>
  <si>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</si>
  <si>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</si>
  <si>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</si>
  <si>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</si>
  <si>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</si>
  <si>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</si>
  <si>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</si>
  <si>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</si>
  <si>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</si>
  <si>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</si>
  <si>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</si>
  <si>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</si>
  <si>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</si>
  <si>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</si>
  <si>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</si>
  <si>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</si>
  <si>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</si>
  <si>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</si>
  <si>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</si>
  <si>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</si>
  <si>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</si>
  <si>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</si>
  <si>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</si>
  <si>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</si>
  <si>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</si>
  <si>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</si>
  <si>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</si>
  <si>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</si>
  <si>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</si>
  <si>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</si>
  <si>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</si>
  <si>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</si>
  <si>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</si>
  <si>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</si>
  <si>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</si>
  <si>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</si>
  <si>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</si>
  <si>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</si>
  <si>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</si>
  <si>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</si>
  <si>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</si>
  <si>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</si>
  <si>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</si>
  <si>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</si>
  <si>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</si>
  <si>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</si>
  <si>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</si>
  <si>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</si>
  <si>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</si>
  <si>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</si>
  <si>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</si>
  <si>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</si>
  <si>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</si>
  <si>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</si>
  <si>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</si>
  <si>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</si>
  <si>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</si>
  <si>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</si>
  <si>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</si>
  <si>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</si>
  <si>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</si>
  <si>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</si>
  <si>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</si>
  <si>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</si>
  <si>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</si>
  <si>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</si>
  <si>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</si>
  <si>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</si>
  <si>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</si>
  <si>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</si>
  <si>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</si>
  <si>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</si>
  <si>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</si>
  <si>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</si>
  <si>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</si>
  <si>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</si>
  <si>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</si>
  <si>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</si>
  <si>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</si>
  <si>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</si>
  <si>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</si>
  <si>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</si>
  <si>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</si>
  <si>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</si>
  <si>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</si>
  <si>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</si>
  <si>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</si>
  <si>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</si>
  <si>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</si>
  <si>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</si>
  <si>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</si>
  <si>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</si>
  <si>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</si>
  <si>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</si>
  <si>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</si>
  <si>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</si>
  <si>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</si>
  <si>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</si>
  <si>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</si>
  <si>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</si>
  <si>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</si>
  <si>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</si>
  <si>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</si>
  <si>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</si>
  <si>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</si>
  <si>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</si>
  <si>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</si>
  <si>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</si>
  <si>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</si>
  <si>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</si>
  <si>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</si>
  <si>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</si>
  <si>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</si>
  <si>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</si>
  <si>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</si>
  <si>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</si>
  <si>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</si>
  <si>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</si>
  <si>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</si>
  <si>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</si>
  <si>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</si>
  <si>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</si>
  <si>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</si>
  <si>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</si>
  <si>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</si>
  <si>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</si>
  <si>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</si>
  <si>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</si>
  <si>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</si>
  <si>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</si>
  <si>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</si>
  <si>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</si>
  <si>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</si>
  <si>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</si>
  <si>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</si>
  <si>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</si>
  <si>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</si>
  <si>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</si>
  <si>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</si>
  <si>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</si>
  <si>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</si>
  <si>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</si>
  <si>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</si>
  <si>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</si>
  <si>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</si>
  <si>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</si>
  <si>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</si>
  <si>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</si>
  <si>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</si>
  <si>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</si>
  <si>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</si>
  <si>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</si>
  <si>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</si>
  <si>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</si>
  <si>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</si>
  <si>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</si>
  <si>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</si>
  <si>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</si>
  <si>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</si>
  <si>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</si>
  <si>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</si>
  <si>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</si>
  <si>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</si>
  <si>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</si>
  <si>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</si>
  <si>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</si>
  <si>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</si>
  <si>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</si>
  <si>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</si>
  <si>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</si>
  <si>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</si>
  <si>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</si>
  <si>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</si>
  <si>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</si>
  <si>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</si>
  <si>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</si>
  <si>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</si>
  <si>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</si>
  <si>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</si>
  <si>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</si>
  <si>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</si>
  <si>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</si>
  <si>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</si>
  <si>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</si>
  <si>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</si>
  <si>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</si>
  <si>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</si>
  <si>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</si>
  <si>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</si>
  <si>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</si>
  <si>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</si>
  <si>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</si>
  <si>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</si>
  <si>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</si>
  <si>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</si>
  <si>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</si>
  <si>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</si>
  <si>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</si>
  <si>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</si>
  <si>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</si>
  <si>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</si>
  <si>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</si>
  <si>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</si>
  <si>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</si>
  <si>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</si>
  <si>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</si>
  <si>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</si>
  <si>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</si>
  <si>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</si>
  <si>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</si>
  <si>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</si>
  <si>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</si>
  <si>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</si>
  <si>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</si>
  <si>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</si>
  <si>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</si>
  <si>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</si>
  <si>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</si>
  <si>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</si>
  <si>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</si>
  <si>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</si>
  <si>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</si>
  <si>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</si>
  <si>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</si>
  <si>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</si>
  <si>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</si>
  <si>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</si>
  <si>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</si>
  <si>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</si>
  <si>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</si>
  <si>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</si>
  <si>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</si>
  <si>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</si>
  <si>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</si>
  <si>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</si>
  <si>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</si>
  <si>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</si>
  <si>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</si>
  <si>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</si>
  <si>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</si>
  <si>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</si>
  <si>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</si>
  <si>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</si>
  <si>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</si>
  <si>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</si>
  <si>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</si>
  <si>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</si>
  <si>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</si>
  <si>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</si>
  <si>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</si>
  <si>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</si>
  <si>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</si>
  <si>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</si>
  <si>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</si>
  <si>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</si>
  <si>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</si>
  <si>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</si>
  <si>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</si>
  <si>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</si>
  <si>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</si>
  <si>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</si>
  <si>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</si>
  <si>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</si>
  <si>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</si>
  <si>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</si>
  <si>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</si>
  <si>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</si>
  <si>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</si>
  <si>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</si>
  <si>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</si>
  <si>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</si>
  <si>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</si>
  <si>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</si>
  <si>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</si>
  <si>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</si>
  <si>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</si>
  <si>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</si>
  <si>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</si>
  <si>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</si>
  <si>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</si>
  <si>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</si>
  <si>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</si>
  <si>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</si>
  <si>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</si>
  <si>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</si>
  <si>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</si>
  <si>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</si>
  <si>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</si>
  <si>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</si>
  <si>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</si>
  <si>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</si>
  <si>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</si>
  <si>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</si>
  <si>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</si>
  <si>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</si>
  <si>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</si>
  <si>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</si>
  <si>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</si>
  <si>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</si>
  <si>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</si>
  <si>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</si>
  <si>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</si>
  <si>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</si>
  <si>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</si>
  <si>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</si>
  <si>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</si>
  <si>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</si>
  <si>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</si>
  <si>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</si>
  <si>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</si>
  <si>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</si>
  <si>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</si>
  <si>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</si>
  <si>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</si>
  <si>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</si>
  <si>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</si>
  <si>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</si>
  <si>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</si>
  <si>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</si>
  <si>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</si>
  <si>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</si>
  <si>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</si>
  <si>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</si>
  <si>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</si>
  <si>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</si>
  <si>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</si>
  <si>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</si>
  <si>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</si>
  <si>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</si>
  <si>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</si>
  <si>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</si>
  <si>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</si>
  <si>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</si>
  <si>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</si>
  <si>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</si>
  <si>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</si>
  <si>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</si>
  <si>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</si>
  <si>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</si>
  <si>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</si>
  <si>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</si>
  <si>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</si>
  <si>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</si>
  <si>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</si>
  <si>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</si>
  <si>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</si>
  <si>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</si>
  <si>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</si>
  <si>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</si>
  <si>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</si>
  <si>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</si>
  <si>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</si>
  <si>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</si>
  <si>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</si>
  <si>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</si>
  <si>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</si>
  <si>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</si>
  <si>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</si>
  <si>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</si>
  <si>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</si>
  <si>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</si>
  <si>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</si>
  <si>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</si>
  <si>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</si>
  <si>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</si>
  <si>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</si>
  <si>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</si>
  <si>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</si>
  <si>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</si>
  <si>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</si>
  <si>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</si>
  <si>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</si>
  <si>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</si>
  <si>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</si>
  <si>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</si>
  <si>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</si>
  <si>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</si>
  <si>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</si>
  <si>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</si>
  <si>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</si>
  <si>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</si>
  <si>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</si>
  <si>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</si>
  <si>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</si>
  <si>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</si>
  <si>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</si>
  <si>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</si>
  <si>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</si>
  <si>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</si>
  <si>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</si>
  <si>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</si>
  <si>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</si>
  <si>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</si>
  <si>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</si>
  <si>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</si>
  <si>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</si>
  <si>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</si>
  <si>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</si>
  <si>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</si>
  <si>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</si>
  <si>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</si>
  <si>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</si>
  <si>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</si>
  <si>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</si>
  <si>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</si>
  <si>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</si>
  <si>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</si>
  <si>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</si>
  <si>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</si>
  <si>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</si>
  <si>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</si>
  <si>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</si>
  <si>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</si>
  <si>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</si>
  <si>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</si>
  <si>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</si>
  <si>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</si>
  <si>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</si>
  <si>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</si>
  <si>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</si>
  <si>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</si>
  <si>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</si>
  <si>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</si>
  <si>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</si>
  <si>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</si>
  <si>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</si>
  <si>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</si>
  <si>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</si>
  <si>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</si>
  <si>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</si>
  <si>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</si>
  <si>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</si>
  <si>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</si>
  <si>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</si>
  <si>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</si>
  <si>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</si>
  <si>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</si>
  <si>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</si>
  <si>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</si>
  <si>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</si>
  <si>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</si>
  <si>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</si>
  <si>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</si>
  <si>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</si>
  <si>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</si>
  <si>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</si>
  <si>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</si>
  <si>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</si>
  <si>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</si>
  <si>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</si>
  <si>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</si>
  <si>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</si>
  <si>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</si>
  <si>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</si>
  <si>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</si>
  <si>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</si>
  <si>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</si>
  <si>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</si>
  <si>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</si>
  <si>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</si>
  <si>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</si>
  <si>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</si>
  <si>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</si>
  <si>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</si>
  <si>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</si>
  <si>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</si>
  <si>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</si>
  <si>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</si>
  <si>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</si>
  <si>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</si>
  <si>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</si>
  <si>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</si>
  <si>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</si>
  <si>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</si>
  <si>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</si>
  <si>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</si>
  <si>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</si>
  <si>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</si>
  <si>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</si>
  <si>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</si>
  <si>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</si>
  <si>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</si>
  <si>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</si>
  <si>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</si>
  <si>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</si>
  <si>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</si>
  <si>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</si>
  <si>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</si>
  <si>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</si>
  <si>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</si>
  <si>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</si>
  <si>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</si>
  <si>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</si>
  <si>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</si>
  <si>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</si>
  <si>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</si>
  <si>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</si>
  <si>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</si>
  <si>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</si>
  <si>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</si>
  <si>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</si>
  <si>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</si>
  <si>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</si>
  <si>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</si>
  <si>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</si>
  <si>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</si>
  <si>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</si>
  <si>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</si>
  <si>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</si>
  <si>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</si>
  <si>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</si>
  <si>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</si>
  <si>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</si>
  <si>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</si>
  <si>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</si>
  <si>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</si>
  <si>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</si>
  <si>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</si>
  <si>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</si>
  <si>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</si>
  <si>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</si>
  <si>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</si>
  <si>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</si>
  <si>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</si>
  <si>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</si>
  <si>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</si>
  <si>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</si>
  <si>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</si>
  <si>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</si>
  <si>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</si>
  <si>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</si>
  <si>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</si>
  <si>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</si>
  <si>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</si>
  <si>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</si>
  <si>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</si>
  <si>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</si>
  <si>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</si>
  <si>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</si>
  <si>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</si>
  <si>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</si>
  <si>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</si>
  <si>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</si>
  <si>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</si>
  <si>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</si>
  <si>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</si>
  <si>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</si>
  <si>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</si>
  <si>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</si>
  <si>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</si>
  <si>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</si>
  <si>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</si>
  <si>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</si>
  <si>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</si>
  <si>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</si>
  <si>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</si>
  <si>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</si>
  <si>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</si>
  <si>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</si>
  <si>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</si>
  <si>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</si>
  <si>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</si>
  <si>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</si>
  <si>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</si>
  <si>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</si>
  <si>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</si>
  <si>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</si>
  <si>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</si>
  <si>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</si>
  <si>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</si>
  <si>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</si>
  <si>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</si>
  <si>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</si>
  <si>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</si>
  <si>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</si>
  <si>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</si>
  <si>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</si>
  <si>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</si>
  <si>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</si>
  <si>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</si>
  <si>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</si>
  <si>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</si>
  <si>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</si>
  <si>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</si>
  <si>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</si>
  <si>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</si>
  <si>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</si>
  <si>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</si>
  <si>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</si>
  <si>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</si>
  <si>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</si>
  <si>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</si>
  <si>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</si>
  <si>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</si>
  <si>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</si>
  <si>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</si>
  <si>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</si>
  <si>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</si>
  <si>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</si>
  <si>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</si>
  <si>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</si>
  <si>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</si>
  <si>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</si>
  <si>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</si>
  <si>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</si>
  <si>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</si>
  <si>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</si>
  <si>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</si>
  <si>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</si>
  <si>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</si>
  <si>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</si>
  <si>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</si>
  <si>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</si>
  <si>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</si>
  <si>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</si>
  <si>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</si>
  <si>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</si>
  <si>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</si>
  <si>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</si>
  <si>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</si>
  <si>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</si>
  <si>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</si>
  <si>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</si>
  <si>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</si>
  <si>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</si>
  <si>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</si>
  <si>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</si>
  <si>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</si>
  <si>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</si>
  <si>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</si>
  <si>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</si>
  <si>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</si>
  <si>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</si>
  <si>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</si>
  <si>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</si>
  <si>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</si>
  <si>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</si>
  <si>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</si>
  <si>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</si>
  <si>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</si>
  <si>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</si>
  <si>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</si>
  <si>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</si>
  <si>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</si>
  <si>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</si>
  <si>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</si>
  <si>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</si>
  <si>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</si>
  <si>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</si>
  <si>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</si>
  <si>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</si>
  <si>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</si>
  <si>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</si>
  <si>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</si>
  <si>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</si>
  <si>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</si>
  <si>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</si>
  <si>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</si>
  <si>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</si>
  <si>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</si>
  <si>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</si>
  <si>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</si>
  <si>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</si>
  <si>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</si>
  <si>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</si>
  <si>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</si>
  <si>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</si>
  <si>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</si>
  <si>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</si>
  <si>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</si>
  <si>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</si>
  <si>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</si>
  <si>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</si>
  <si>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</si>
  <si>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</si>
  <si>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</si>
  <si>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</si>
  <si>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</si>
  <si>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</si>
  <si>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</si>
  <si>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</si>
  <si>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</si>
  <si>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</si>
  <si>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</si>
  <si>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</si>
  <si>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</si>
  <si>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</si>
  <si>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</si>
  <si>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</si>
  <si>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</si>
  <si>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</si>
  <si>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</si>
  <si>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</si>
  <si>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</si>
  <si>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</si>
  <si>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</si>
  <si>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</si>
  <si>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</si>
  <si>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</si>
  <si>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</si>
  <si>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</si>
  <si>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</si>
  <si>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</si>
  <si>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</si>
  <si>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</si>
  <si>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</si>
  <si>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</si>
  <si>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</si>
  <si>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</si>
  <si>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</si>
  <si>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</si>
  <si>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</si>
  <si>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</si>
  <si>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</si>
  <si>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</si>
  <si>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</si>
  <si>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</si>
  <si>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</si>
  <si>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</si>
  <si>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</si>
  <si>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</si>
  <si>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</si>
  <si>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</si>
  <si>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</si>
  <si>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</si>
  <si>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</si>
  <si>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</si>
  <si>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</si>
  <si>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</si>
  <si>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</si>
  <si>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</si>
  <si>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</si>
  <si>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</si>
  <si>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</si>
  <si>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</si>
  <si>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</si>
  <si>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</si>
  <si>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</si>
  <si>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</si>
  <si>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</si>
  <si>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</si>
  <si>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</si>
  <si>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</si>
  <si>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</si>
  <si>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</si>
  <si>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</si>
  <si>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</si>
  <si>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</si>
  <si>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</si>
  <si>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</si>
  <si>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</si>
  <si>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</si>
  <si>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</si>
  <si>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</si>
  <si>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</si>
  <si>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</si>
  <si>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</si>
  <si>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</si>
  <si>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</si>
  <si>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</si>
  <si>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</si>
  <si>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</si>
  <si>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</si>
  <si>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</si>
  <si>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</si>
  <si>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</si>
  <si>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</si>
  <si>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</si>
  <si>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</si>
  <si>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</si>
  <si>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</si>
  <si>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</si>
  <si>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</si>
  <si>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</si>
  <si>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</si>
  <si>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</si>
  <si>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</si>
  <si>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</si>
  <si>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</si>
  <si>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</si>
  <si>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</si>
  <si>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</si>
  <si>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</si>
  <si>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</si>
  <si>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</si>
  <si>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</si>
  <si>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</si>
  <si>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</si>
  <si>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</si>
  <si>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</si>
  <si>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</si>
  <si>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</si>
  <si>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</si>
  <si>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</si>
  <si>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</si>
  <si>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</si>
  <si>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</si>
  <si>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</si>
  <si>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</si>
  <si>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</si>
  <si>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</si>
  <si>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</si>
  <si>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</si>
  <si>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</si>
  <si>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</si>
  <si>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</si>
  <si>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</si>
  <si>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</si>
  <si>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</si>
  <si>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</si>
  <si>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</si>
  <si>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</si>
  <si>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</si>
  <si>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</si>
  <si>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</si>
  <si>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</si>
  <si>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</si>
  <si>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</si>
  <si>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</si>
  <si>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</si>
  <si>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</si>
  <si>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</si>
  <si>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</si>
  <si>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</si>
  <si>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</si>
  <si>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</si>
  <si>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</si>
  <si>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</si>
  <si>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</si>
  <si>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</si>
  <si>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</si>
  <si>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</si>
  <si>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</si>
  <si>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</si>
  <si>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</si>
  <si>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</si>
  <si>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</si>
  <si>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</si>
  <si>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</si>
  <si>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</si>
  <si>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</si>
  <si>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</si>
  <si>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</si>
  <si>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</si>
  <si>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</si>
  <si>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</si>
  <si>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</si>
  <si>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</si>
  <si>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</si>
  <si>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</si>
  <si>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</si>
  <si>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</si>
  <si>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</si>
  <si>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</si>
  <si>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</si>
  <si>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</si>
  <si>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</si>
  <si>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</si>
  <si>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</si>
  <si>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</si>
  <si>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</si>
  <si>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</si>
  <si>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</si>
  <si>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</si>
  <si>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</si>
  <si>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</si>
  <si>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</si>
  <si>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</si>
  <si>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</si>
  <si>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</si>
  <si>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</si>
  <si>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</si>
  <si>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</si>
  <si>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</si>
  <si>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</si>
  <si>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</si>
  <si>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</si>
  <si>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</si>
  <si>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</si>
  <si>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</si>
  <si>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</si>
  <si>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</si>
  <si>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</si>
  <si>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</si>
  <si>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</si>
  <si>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</si>
  <si>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</si>
  <si>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</si>
  <si>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</si>
  <si>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</si>
  <si>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</si>
  <si>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</si>
  <si>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</si>
  <si>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</si>
  <si>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</si>
  <si>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</si>
  <si>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</si>
  <si>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</si>
  <si>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</si>
  <si>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</si>
  <si>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</si>
  <si>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</si>
  <si>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</si>
  <si>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</si>
  <si>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</si>
  <si>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</si>
  <si>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</si>
  <si>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</si>
  <si>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</si>
  <si>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</si>
  <si>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</si>
  <si>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</si>
  <si>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</si>
  <si>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</si>
  <si>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</si>
  <si>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</si>
  <si>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</si>
  <si>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</si>
  <si>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</si>
  <si>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</si>
  <si>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</si>
  <si>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</si>
  <si>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</si>
  <si>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</si>
  <si>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</si>
  <si>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</si>
  <si>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</si>
  <si>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</si>
  <si>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</si>
  <si>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</si>
  <si>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</si>
  <si>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</si>
  <si>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</si>
  <si>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</si>
  <si>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</si>
  <si>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</si>
  <si>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</si>
  <si>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</si>
  <si>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</si>
  <si>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</si>
  <si>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</si>
  <si>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</si>
  <si>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</si>
  <si>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</si>
  <si>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</si>
  <si>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</si>
  <si>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</si>
  <si>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</si>
  <si>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</si>
  <si>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</si>
  <si>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</si>
  <si>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</si>
  <si>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</si>
  <si>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</si>
  <si>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</si>
  <si>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</si>
  <si>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</si>
  <si>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</si>
  <si>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</si>
  <si>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</si>
  <si>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</si>
  <si>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</si>
  <si>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</si>
  <si>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</si>
  <si>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</si>
  <si>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</si>
  <si>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</si>
  <si>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</si>
  <si>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</si>
  <si>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</si>
  <si>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</si>
  <si>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</si>
  <si>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</si>
  <si>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</si>
  <si>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</si>
  <si>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</si>
  <si>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</si>
  <si>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</si>
  <si>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</si>
  <si>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</si>
  <si>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</si>
  <si>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</si>
  <si>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</si>
  <si>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</si>
  <si>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</si>
  <si>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</si>
  <si>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</si>
  <si>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</si>
  <si>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</si>
  <si>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</si>
  <si>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</si>
  <si>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</si>
  <si>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</si>
  <si>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</si>
  <si>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</si>
  <si>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</si>
  <si>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</si>
  <si>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</si>
  <si>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</si>
  <si>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</si>
  <si>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</si>
  <si>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</si>
  <si>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</si>
  <si>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</si>
  <si>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</si>
  <si>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</si>
  <si>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</si>
  <si>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</si>
  <si>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</si>
  <si>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</si>
  <si>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</si>
  <si>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</si>
  <si>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</si>
  <si>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</si>
  <si>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</si>
  <si>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</si>
  <si>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</si>
  <si>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</si>
  <si>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</si>
  <si>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</si>
  <si>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</si>
  <si>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</si>
  <si>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</si>
  <si>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</si>
  <si>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</si>
  <si>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</si>
  <si>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</si>
  <si>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</si>
  <si>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</si>
  <si>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</si>
  <si>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</si>
  <si>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</si>
  <si>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</si>
  <si>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</si>
  <si>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</si>
  <si>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</si>
  <si>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</si>
  <si>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</si>
  <si>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</si>
  <si>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</si>
  <si>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</si>
  <si>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</si>
  <si>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</si>
  <si>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</si>
  <si>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</si>
  <si>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</si>
  <si>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</si>
  <si>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</si>
  <si>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</si>
  <si>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</si>
  <si>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</si>
  <si>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</si>
  <si>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</si>
  <si>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</si>
  <si>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</si>
  <si>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</si>
  <si>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</si>
  <si>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</si>
  <si>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</si>
  <si>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</si>
  <si>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</si>
  <si>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</si>
  <si>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</si>
  <si>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</si>
  <si>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</si>
  <si>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</si>
  <si>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</si>
  <si>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</si>
  <si>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</si>
  <si>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</si>
  <si>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</si>
  <si>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</si>
  <si>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</si>
  <si>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</si>
  <si>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</si>
  <si>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</si>
  <si>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</si>
  <si>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</si>
  <si>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</si>
  <si>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</si>
  <si>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</si>
  <si>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</si>
  <si>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</si>
  <si>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</si>
  <si>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</si>
  <si>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</si>
  <si>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</si>
  <si>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</si>
  <si>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</si>
  <si>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</si>
  <si>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</si>
  <si>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</si>
  <si>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</si>
  <si>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</si>
  <si>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</si>
  <si>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</si>
  <si>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</si>
  <si>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</si>
  <si>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</si>
  <si>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</si>
  <si>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</si>
  <si>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</si>
  <si>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</si>
  <si>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</si>
  <si>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</si>
  <si>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</si>
  <si>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</si>
  <si>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</si>
  <si>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</si>
  <si>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</si>
  <si>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</si>
  <si>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</si>
  <si>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</si>
  <si>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</si>
  <si>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</si>
  <si>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</si>
  <si>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</si>
  <si>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</si>
  <si>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</si>
  <si>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</si>
  <si>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</si>
  <si>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</si>
  <si>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</si>
  <si>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</si>
  <si>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</si>
  <si>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</si>
  <si>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</si>
  <si>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</si>
  <si>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</si>
  <si>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</si>
  <si>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</si>
  <si>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</si>
  <si>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</si>
  <si>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</si>
  <si>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</si>
  <si>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</si>
  <si>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</si>
  <si>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</si>
  <si>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</si>
  <si>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</si>
  <si>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</si>
  <si>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</si>
  <si>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</si>
  <si>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</si>
  <si>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</si>
  <si>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</si>
  <si>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</si>
  <si>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</si>
  <si>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</si>
  <si>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</si>
  <si>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</si>
  <si>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</si>
  <si>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</si>
  <si>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</si>
  <si>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</si>
  <si>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</si>
  <si>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</si>
  <si>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</si>
  <si>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</si>
  <si>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</si>
  <si>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</si>
  <si>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</si>
  <si>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</si>
  <si>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</si>
  <si>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</si>
  <si>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</si>
  <si>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</si>
  <si>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</si>
  <si>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</si>
  <si>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</si>
  <si>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</si>
  <si>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</si>
  <si>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</si>
  <si>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</si>
  <si>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</si>
  <si>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</si>
  <si>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</si>
  <si>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</si>
  <si>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</si>
  <si>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</si>
  <si>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</si>
  <si>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</si>
  <si>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</si>
  <si>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</si>
  <si>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</si>
  <si>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</si>
  <si>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</si>
  <si>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</si>
  <si>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</si>
  <si>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</si>
  <si>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</si>
  <si>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</si>
  <si>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</si>
  <si>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</si>
  <si>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</si>
  <si>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</si>
  <si>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</si>
  <si>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</si>
  <si>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</si>
  <si>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</si>
  <si>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</si>
  <si>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</si>
  <si>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</si>
  <si>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</si>
  <si>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</si>
  <si>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</si>
  <si>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</si>
  <si>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</si>
  <si>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</si>
  <si>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</si>
  <si>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</si>
  <si>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</si>
  <si>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</si>
  <si>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</si>
  <si>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</si>
  <si>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</si>
  <si>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</si>
  <si>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</si>
  <si>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</si>
  <si>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</si>
  <si>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</si>
  <si>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</si>
  <si>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</si>
  <si>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</si>
  <si>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</si>
  <si>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</si>
  <si>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</si>
  <si>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</si>
  <si>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</si>
  <si>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</si>
  <si>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</si>
  <si>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</si>
  <si>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</si>
  <si>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</si>
  <si>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</si>
  <si>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</si>
  <si>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</si>
  <si>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</si>
  <si>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</si>
  <si>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</si>
  <si>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</si>
  <si>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</si>
  <si>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</si>
  <si>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</si>
  <si>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</si>
  <si>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</si>
  <si>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</si>
  <si>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</si>
  <si>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</si>
  <si>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</si>
  <si>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</si>
  <si>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</si>
  <si>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</si>
  <si>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</si>
  <si>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</si>
  <si>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</si>
  <si>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</si>
  <si>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</si>
  <si>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</si>
  <si>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</si>
  <si>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</si>
  <si>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</si>
  <si>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</si>
  <si>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</si>
  <si>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</si>
  <si>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</si>
  <si>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</si>
  <si>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</si>
  <si>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</si>
  <si>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</si>
  <si>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</si>
  <si>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</si>
  <si>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</si>
  <si>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</si>
  <si>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</si>
  <si>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</si>
  <si>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</si>
  <si>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</si>
  <si>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</si>
  <si>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</si>
  <si>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</si>
  <si>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</si>
  <si>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</si>
  <si>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</si>
  <si>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</si>
  <si>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</si>
  <si>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</si>
  <si>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</si>
  <si>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</si>
  <si>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</si>
  <si>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</si>
  <si>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</si>
  <si>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</si>
  <si>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</si>
  <si>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</si>
  <si>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</si>
  <si>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</si>
  <si>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</si>
  <si>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</si>
  <si>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</si>
  <si>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</si>
  <si>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</si>
  <si>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</si>
  <si>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</si>
  <si>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</si>
  <si>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</si>
  <si>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</si>
  <si>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</si>
  <si>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</si>
  <si>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</si>
  <si>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</si>
  <si>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</si>
  <si>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</si>
  <si>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</si>
  <si>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</si>
  <si>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</si>
  <si>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</si>
  <si>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</si>
  <si>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</si>
  <si>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</si>
  <si>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</si>
  <si>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</si>
  <si>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</si>
  <si>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</si>
  <si>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</si>
  <si>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</si>
  <si>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</si>
  <si>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</si>
  <si>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</si>
  <si>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</si>
  <si>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</si>
  <si>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</si>
  <si>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</si>
  <si>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</si>
  <si>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</si>
  <si>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</si>
  <si>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</si>
  <si>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</si>
  <si>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</si>
  <si>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</si>
  <si>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</si>
  <si>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</si>
  <si>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</si>
  <si>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</si>
  <si>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</si>
  <si>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</si>
  <si>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</si>
  <si>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</si>
  <si>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</si>
  <si>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</si>
  <si>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</si>
  <si>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</si>
  <si>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</si>
  <si>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</si>
  <si>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</si>
  <si>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</si>
  <si>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</si>
  <si>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</si>
  <si>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</si>
  <si>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</si>
  <si>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</si>
  <si>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</si>
  <si>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</si>
  <si>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</si>
  <si>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</si>
  <si>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</si>
  <si>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</si>
  <si>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</si>
  <si>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</si>
  <si>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</si>
  <si>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</si>
  <si>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</si>
  <si>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</si>
  <si>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</si>
  <si>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</si>
  <si>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</si>
  <si>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</si>
  <si>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</si>
  <si>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</si>
  <si>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</si>
  <si>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</si>
  <si>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</si>
  <si>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</si>
  <si>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</si>
  <si>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</si>
  <si>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</si>
  <si>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</si>
  <si>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</si>
  <si>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</si>
  <si>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</si>
  <si>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</si>
  <si>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</si>
  <si>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</si>
  <si>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</si>
  <si>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</si>
  <si>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</si>
  <si>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</si>
  <si>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</si>
  <si>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</si>
  <si>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</si>
  <si>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</si>
  <si>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</si>
  <si>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</si>
  <si>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</si>
  <si>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</si>
  <si>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</si>
  <si>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</si>
  <si>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</si>
  <si>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</si>
  <si>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</si>
  <si>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</si>
  <si>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</si>
  <si>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</si>
  <si>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</si>
  <si>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</si>
  <si>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</si>
  <si>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</si>
  <si>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</si>
  <si>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</si>
  <si>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</si>
  <si>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</si>
  <si>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</si>
  <si>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</si>
  <si>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</si>
  <si>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</si>
  <si>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</si>
  <si>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</si>
  <si>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</si>
  <si>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</si>
  <si>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</si>
  <si>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</si>
  <si>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</si>
  <si>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</si>
  <si>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</si>
  <si>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</si>
  <si>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</si>
  <si>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</si>
  <si>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</si>
  <si>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</si>
  <si>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</si>
  <si>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</si>
  <si>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</si>
  <si>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</si>
  <si>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</si>
  <si>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</si>
  <si>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</si>
  <si>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</si>
  <si>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</si>
  <si>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</si>
  <si>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</si>
  <si>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</si>
  <si>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</si>
  <si>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</si>
  <si>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</si>
  <si>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</si>
  <si>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</si>
  <si>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</si>
  <si>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</si>
  <si>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</si>
  <si>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</si>
  <si>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</si>
  <si>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</si>
  <si>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</si>
  <si>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</si>
  <si>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</si>
  <si>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</si>
  <si>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</si>
  <si>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</si>
  <si>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</si>
  <si>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</si>
  <si>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</si>
  <si>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</si>
  <si>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</si>
  <si>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</si>
  <si>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</si>
  <si>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</si>
  <si>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</si>
  <si>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</si>
  <si>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</si>
  <si>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</si>
  <si>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</si>
  <si>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</si>
  <si>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</si>
  <si>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</si>
  <si>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</si>
  <si>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</si>
  <si>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</si>
  <si>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</si>
  <si>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</si>
  <si>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</si>
  <si>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</si>
  <si>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</si>
  <si>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</si>
  <si>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</si>
  <si>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</si>
  <si>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</si>
  <si>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</si>
  <si>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</si>
  <si>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</si>
  <si>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</si>
  <si>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</si>
  <si>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</si>
  <si>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</si>
  <si>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</si>
  <si>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</si>
  <si>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</si>
  <si>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</si>
  <si>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</si>
  <si>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</si>
  <si>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</si>
  <si>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</si>
  <si>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</si>
  <si>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</si>
  <si>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</si>
  <si>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</si>
  <si>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</si>
  <si>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</si>
  <si>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</si>
  <si>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</si>
  <si>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</si>
  <si>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</si>
  <si>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</si>
  <si>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</si>
  <si>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</si>
  <si>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</si>
  <si>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</si>
  <si>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</si>
  <si>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</si>
  <si>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</si>
  <si>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</si>
  <si>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</si>
  <si>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</si>
  <si>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</si>
  <si>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</si>
  <si>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</si>
  <si>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</si>
  <si>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</si>
  <si>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</si>
  <si>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</si>
  <si>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</si>
  <si>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</si>
  <si>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</si>
  <si>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</si>
  <si>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</si>
  <si>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</si>
  <si>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</si>
  <si>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</si>
  <si>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</si>
  <si>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</si>
  <si>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</si>
  <si>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</si>
  <si>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</si>
  <si>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</si>
  <si>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</si>
  <si>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</si>
  <si>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</si>
  <si>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</si>
  <si>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</si>
  <si>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</si>
  <si>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</si>
  <si>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</si>
  <si>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</si>
  <si>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</si>
  <si>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</si>
  <si>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</si>
  <si>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</si>
  <si>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</si>
  <si>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</si>
  <si>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</si>
  <si>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</si>
  <si>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</si>
  <si>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</si>
  <si>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</si>
  <si>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</si>
  <si>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</si>
  <si>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</si>
  <si>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</si>
  <si>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</si>
  <si>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</si>
  <si>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</si>
  <si>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</si>
  <si>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</si>
  <si>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</si>
  <si>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</si>
  <si>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</si>
  <si>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</si>
  <si>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</si>
  <si>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</si>
  <si>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</si>
  <si>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</si>
  <si>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</si>
  <si>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</si>
  <si>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</si>
  <si>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</si>
  <si>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</si>
  <si>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</si>
  <si>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</si>
  <si>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</si>
  <si>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</si>
  <si>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</si>
  <si>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</si>
  <si>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</si>
  <si>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</si>
  <si>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</si>
  <si>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</si>
  <si>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</si>
  <si>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</si>
  <si>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</si>
  <si>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</si>
  <si>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</si>
  <si>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</si>
  <si>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</si>
  <si>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</si>
  <si>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</si>
  <si>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</si>
  <si>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</si>
  <si>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</si>
  <si>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</si>
  <si>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</si>
  <si>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</si>
  <si>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</si>
  <si>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</si>
  <si>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</si>
  <si>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</si>
  <si>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</si>
  <si>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</si>
  <si>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</si>
  <si>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</si>
  <si>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</si>
  <si>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</si>
  <si>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</si>
  <si>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</si>
  <si>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</si>
  <si>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</si>
  <si>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</si>
  <si>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</si>
  <si>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</si>
  <si>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</si>
  <si>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</si>
  <si>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</si>
  <si>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</si>
  <si>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</si>
  <si>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</si>
  <si>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</si>
  <si>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</si>
  <si>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</si>
  <si>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</si>
  <si>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</si>
  <si>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</si>
  <si>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</si>
  <si>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</si>
  <si>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</si>
  <si>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</si>
  <si>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</si>
  <si>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</si>
  <si>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</si>
  <si>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</si>
  <si>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</si>
  <si>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</si>
  <si>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</si>
  <si>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</si>
  <si>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</si>
  <si>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</si>
  <si>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</si>
  <si>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</si>
  <si>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</si>
  <si>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</si>
  <si>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</si>
  <si>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</si>
  <si>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</si>
  <si>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</si>
  <si>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</si>
  <si>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</si>
  <si>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</si>
  <si>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</si>
  <si>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</si>
  <si>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</si>
  <si>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</si>
  <si>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</si>
  <si>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</si>
  <si>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</si>
  <si>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</si>
  <si>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</si>
  <si>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</si>
  <si>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</si>
  <si>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</si>
  <si>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</si>
  <si>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</si>
  <si>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</si>
  <si>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</si>
  <si>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</si>
  <si>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</si>
  <si>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</si>
  <si>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</si>
  <si>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</si>
  <si>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</si>
  <si>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</si>
  <si>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</si>
  <si>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</si>
  <si>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</si>
  <si>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</si>
  <si>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</si>
  <si>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</si>
  <si>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</si>
  <si>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</si>
  <si>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</si>
  <si>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</si>
  <si>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</si>
  <si>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</si>
  <si>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</si>
  <si>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</si>
  <si>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</si>
  <si>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</si>
  <si>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</si>
  <si>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</si>
  <si>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</si>
  <si>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</si>
  <si>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</si>
  <si>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</si>
  <si>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</si>
  <si>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</si>
  <si>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</si>
  <si>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</si>
  <si>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</si>
  <si>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</si>
  <si>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</si>
  <si>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</si>
  <si>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</si>
  <si>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</si>
  <si>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</si>
  <si>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</si>
  <si>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</si>
  <si>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</si>
  <si>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</si>
  <si>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</si>
  <si>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</si>
  <si>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</si>
  <si>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</si>
  <si>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</si>
  <si>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</si>
  <si>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</si>
  <si>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</si>
  <si>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</si>
  <si>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</si>
  <si>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</si>
  <si>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</si>
  <si>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</si>
  <si>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</si>
  <si>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</si>
  <si>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</si>
  <si>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</si>
  <si>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</si>
  <si>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</si>
  <si>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</si>
  <si>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</si>
  <si>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</si>
  <si>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</si>
  <si>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</si>
  <si>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</si>
  <si>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</si>
  <si>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</si>
  <si>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</si>
  <si>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</si>
  <si>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</si>
  <si>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</si>
  <si>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</si>
  <si>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</si>
  <si>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</si>
  <si>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</si>
  <si>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</si>
  <si>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</si>
  <si>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</si>
  <si>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</si>
  <si>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</si>
  <si>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</si>
  <si>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</si>
  <si>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</si>
  <si>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</si>
  <si>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</si>
  <si>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</si>
  <si>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</si>
  <si>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</si>
  <si>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</si>
  <si>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</si>
  <si>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</si>
  <si>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</si>
  <si>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</si>
  <si>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</si>
  <si>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</si>
  <si>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</si>
  <si>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</si>
  <si>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</si>
  <si>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</si>
  <si>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</si>
  <si>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</si>
  <si>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</si>
  <si>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</si>
  <si>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</si>
  <si>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</si>
  <si>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</si>
  <si>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</si>
  <si>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</si>
  <si>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</si>
  <si>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</si>
  <si>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</si>
  <si>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</si>
  <si>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</si>
  <si>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</si>
  <si>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</si>
  <si>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</si>
  <si>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</si>
  <si>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</si>
  <si>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</si>
  <si>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</si>
  <si>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</si>
  <si>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</si>
  <si>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</si>
  <si>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</si>
  <si>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</si>
  <si>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</si>
  <si>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</si>
  <si>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</si>
  <si>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</si>
  <si>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</si>
  <si>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</si>
  <si>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</si>
  <si>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</si>
  <si>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</si>
  <si>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</si>
  <si>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</si>
  <si>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</si>
  <si>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</si>
  <si>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</si>
  <si>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</si>
  <si>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</si>
  <si>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</si>
  <si>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</si>
  <si>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</si>
  <si>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</si>
  <si>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</si>
  <si>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</si>
  <si>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</si>
  <si>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</si>
  <si>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</si>
  <si>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</si>
  <si>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</si>
  <si>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</si>
  <si>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</si>
  <si>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</si>
  <si>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</si>
  <si>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</si>
  <si>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</si>
  <si>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</si>
  <si>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</si>
  <si>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</si>
  <si>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</si>
  <si>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</si>
  <si>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</si>
  <si>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</si>
  <si>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</si>
  <si>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</si>
  <si>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</si>
  <si>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</si>
  <si>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</si>
  <si>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</si>
  <si>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</si>
  <si>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</si>
  <si>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</si>
  <si>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</si>
  <si>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</si>
  <si>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</si>
  <si>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</si>
  <si>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</si>
  <si>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</si>
  <si>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</si>
  <si>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</si>
  <si>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</si>
  <si>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</si>
  <si>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</si>
  <si>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</si>
  <si>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</si>
  <si>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</si>
  <si>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</si>
  <si>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</si>
  <si>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</si>
  <si>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</si>
  <si>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</si>
  <si>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</si>
  <si>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</si>
  <si>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</si>
  <si>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</si>
  <si>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</si>
  <si>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</si>
  <si>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</si>
  <si>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</si>
  <si>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</si>
  <si>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</si>
  <si>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</si>
  <si>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</si>
  <si>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</si>
  <si>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</si>
  <si>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</si>
  <si>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</si>
  <si>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</si>
  <si>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</si>
  <si>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</si>
  <si>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</si>
  <si>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</si>
  <si>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</si>
  <si>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</si>
  <si>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</si>
  <si>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</si>
  <si>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</si>
  <si>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</si>
  <si>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</si>
  <si>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</si>
  <si>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</si>
  <si>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</si>
  <si>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</si>
  <si>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</si>
  <si>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</si>
  <si>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</si>
  <si>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</si>
  <si>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</si>
  <si>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</si>
  <si>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</si>
  <si>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</si>
  <si>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</si>
  <si>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</si>
  <si>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</si>
  <si>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</si>
  <si>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</si>
  <si>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</si>
  <si>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</si>
  <si>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</si>
  <si>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</si>
  <si>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</si>
  <si>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</si>
  <si>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</si>
  <si>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</si>
  <si>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</si>
  <si>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</si>
  <si>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</si>
  <si>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</si>
  <si>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</si>
  <si>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</si>
  <si>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</si>
  <si>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</si>
  <si>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</si>
  <si>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</si>
  <si>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</si>
  <si>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</si>
  <si>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</si>
  <si>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</si>
  <si>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</si>
  <si>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</si>
  <si>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</si>
  <si>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</si>
  <si>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</si>
  <si>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</si>
  <si>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</si>
  <si>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</si>
  <si>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</si>
  <si>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</si>
  <si>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</si>
  <si>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</si>
  <si>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</si>
  <si>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</si>
  <si>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</si>
  <si>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</si>
  <si>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</si>
  <si>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</si>
  <si>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</si>
  <si>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</si>
  <si>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</si>
  <si>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</si>
  <si>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</si>
  <si>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</si>
  <si>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</si>
  <si>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</si>
  <si>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</si>
  <si>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</si>
  <si>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</si>
  <si>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</si>
  <si>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</si>
  <si>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</si>
  <si>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</si>
  <si>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</si>
  <si>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</si>
  <si>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</si>
  <si>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</si>
  <si>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</si>
  <si>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</si>
  <si>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</si>
  <si>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</si>
  <si>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</si>
  <si>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</si>
  <si>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</si>
  <si>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</si>
  <si>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</si>
  <si>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</si>
  <si>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</si>
  <si>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</si>
  <si>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</si>
  <si>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</si>
  <si>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</si>
  <si>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</si>
  <si>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</si>
  <si>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</si>
  <si>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</si>
  <si>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</si>
  <si>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</si>
  <si>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</si>
  <si>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</si>
  <si>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</si>
  <si>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</si>
  <si>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</si>
  <si>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</si>
  <si>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</si>
  <si>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</si>
  <si>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</si>
  <si>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</si>
  <si>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</si>
  <si>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</si>
  <si>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</si>
  <si>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</si>
  <si>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</si>
  <si>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</si>
  <si>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</si>
  <si>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</si>
  <si>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</si>
  <si>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</si>
  <si>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</si>
  <si>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</si>
  <si>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</si>
  <si>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</si>
  <si>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</si>
  <si>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</si>
  <si>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</si>
  <si>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</si>
  <si>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</si>
  <si>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</si>
  <si>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</si>
  <si>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</si>
  <si>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</si>
  <si>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</si>
  <si>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</si>
  <si>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</si>
  <si>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</si>
  <si>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</si>
  <si>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</si>
  <si>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</si>
  <si>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</si>
  <si>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</si>
  <si>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</si>
  <si>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</si>
  <si>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</si>
  <si>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</si>
  <si>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</si>
  <si>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</si>
  <si>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</si>
  <si>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</si>
  <si>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</si>
  <si>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</si>
  <si>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</si>
  <si>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</si>
  <si>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</si>
  <si>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</si>
  <si>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</si>
  <si>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</si>
  <si>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</si>
  <si>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</si>
  <si>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</si>
  <si>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</si>
  <si>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</si>
  <si>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</si>
  <si>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</si>
  <si>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</si>
  <si>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</si>
  <si>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</si>
  <si>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</si>
  <si>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</si>
  <si>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</si>
  <si>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</si>
  <si>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</si>
  <si>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</si>
  <si>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</si>
  <si>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</si>
  <si>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</si>
  <si>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</si>
  <si>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</si>
  <si>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</si>
  <si>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</si>
  <si>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</si>
  <si>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</si>
  <si>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</si>
  <si>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</si>
  <si>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</si>
  <si>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</si>
  <si>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</si>
  <si>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</si>
  <si>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</si>
  <si>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</si>
  <si>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</si>
  <si>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</si>
  <si>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</si>
  <si>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</si>
  <si>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</si>
  <si>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</si>
  <si>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</si>
  <si>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</si>
  <si>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</si>
  <si>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</si>
  <si>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</si>
  <si>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</si>
  <si>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</si>
  <si>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</si>
  <si>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</si>
  <si>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</si>
  <si>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</si>
  <si>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</si>
  <si>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</si>
  <si>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</si>
  <si>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</si>
  <si>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</si>
  <si>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</si>
  <si>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</si>
  <si>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</si>
  <si>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</si>
  <si>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</si>
  <si>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</si>
  <si>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</si>
  <si>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</si>
  <si>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</si>
  <si>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</si>
  <si>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</si>
  <si>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</si>
  <si>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</si>
  <si>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</si>
  <si>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</si>
  <si>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</si>
  <si>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</si>
  <si>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</si>
  <si>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</si>
  <si>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</si>
  <si>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</si>
  <si>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</si>
  <si>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</si>
  <si>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</si>
  <si>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</si>
  <si>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</si>
  <si>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</si>
  <si>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</si>
  <si>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</si>
  <si>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</si>
  <si>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</si>
  <si>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</si>
  <si>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</si>
  <si>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</si>
  <si>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</si>
  <si>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</si>
  <si>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</si>
  <si>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</si>
  <si>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</si>
  <si>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</si>
  <si>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</si>
  <si>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</si>
  <si>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</si>
  <si>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</si>
  <si>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</si>
  <si>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</si>
  <si>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</si>
  <si>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</si>
  <si>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</si>
  <si>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</si>
  <si>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</si>
  <si>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</si>
  <si>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</si>
  <si>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</si>
  <si>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</si>
  <si>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</si>
  <si>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</si>
  <si>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</si>
  <si>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</si>
  <si>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</si>
  <si>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</si>
  <si>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</si>
  <si>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</si>
  <si>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</si>
  <si>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</si>
  <si>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</si>
  <si>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</si>
  <si>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</si>
  <si>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</si>
  <si>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</si>
  <si>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</si>
  <si>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</si>
  <si>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</si>
  <si>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</si>
  <si>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</si>
  <si>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</si>
  <si>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</si>
  <si>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</si>
  <si>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</si>
  <si>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</si>
  <si>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</si>
  <si>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</si>
  <si>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</si>
  <si>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</si>
  <si>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</si>
  <si>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</si>
  <si>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</si>
  <si>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</si>
  <si>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</si>
  <si>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</si>
  <si>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</si>
  <si>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</si>
  <si>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</si>
  <si>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</si>
  <si>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</si>
  <si>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</si>
  <si>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</si>
  <si>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</si>
  <si>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</si>
  <si>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</si>
  <si>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</si>
  <si>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</si>
  <si>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</si>
  <si>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</si>
  <si>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</si>
  <si>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</si>
  <si>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</si>
  <si>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</si>
  <si>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</si>
  <si>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</si>
  <si>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</si>
  <si>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</si>
  <si>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</si>
  <si>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</si>
  <si>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</si>
  <si>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</si>
  <si>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</si>
  <si>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</si>
  <si>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</si>
  <si>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</si>
  <si>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</si>
  <si>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</si>
  <si>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</si>
  <si>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</si>
  <si>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</si>
  <si>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</si>
  <si>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</si>
  <si>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</si>
  <si>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</si>
  <si>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</si>
  <si>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</si>
  <si>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</si>
  <si>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</si>
  <si>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</si>
  <si>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</si>
  <si>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</si>
  <si>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</si>
  <si>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</si>
  <si>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</si>
  <si>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</si>
  <si>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</si>
  <si>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</si>
  <si>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</si>
  <si>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</si>
  <si>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</si>
  <si>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</si>
  <si>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</si>
  <si>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</si>
  <si>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</si>
  <si>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</si>
  <si>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</si>
  <si>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</si>
  <si>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</si>
  <si>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</si>
  <si>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</si>
  <si>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</si>
  <si>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</si>
  <si>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</si>
  <si>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</si>
  <si>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</si>
  <si>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</si>
  <si>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</si>
  <si>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</si>
  <si>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</si>
  <si>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</si>
  <si>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</si>
  <si>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</si>
  <si>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</si>
  <si>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</si>
  <si>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</si>
  <si>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</si>
  <si>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</si>
  <si>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</si>
  <si>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</si>
  <si>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</si>
  <si>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</si>
  <si>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</si>
  <si>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</si>
  <si>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</si>
  <si>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</si>
  <si>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</si>
  <si>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</si>
  <si>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</si>
  <si>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</si>
  <si>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</si>
  <si>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</si>
  <si>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</si>
  <si>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</si>
  <si>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</si>
  <si>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</si>
  <si>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</si>
  <si>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</si>
  <si>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</si>
  <si>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</si>
  <si>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</si>
  <si>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</si>
  <si>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</si>
  <si>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</si>
  <si>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</si>
  <si>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</si>
  <si>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</si>
  <si>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</si>
  <si>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</si>
  <si>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</si>
  <si>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</si>
  <si>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</si>
  <si>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</si>
  <si>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</si>
  <si>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</si>
  <si>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</si>
  <si>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</si>
  <si>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</si>
  <si>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</si>
  <si>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</si>
  <si>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</si>
  <si>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</si>
  <si>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</si>
  <si>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</si>
  <si>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</si>
  <si>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</si>
  <si>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</si>
  <si>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</si>
  <si>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</si>
  <si>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</si>
  <si>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</si>
  <si>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</si>
  <si>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</si>
  <si>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</si>
  <si>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</si>
  <si>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</si>
  <si>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</si>
  <si>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</si>
  <si>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</si>
  <si>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</si>
  <si>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</si>
  <si>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</si>
  <si>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</si>
  <si>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</si>
  <si>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</si>
  <si>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</si>
  <si>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</si>
  <si>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</si>
  <si>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</si>
  <si>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</si>
  <si>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</si>
  <si>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</si>
  <si>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</si>
  <si>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</si>
  <si>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</si>
  <si>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</si>
  <si>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</si>
  <si>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</si>
  <si>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</si>
  <si>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</si>
  <si>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</si>
  <si>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</si>
  <si>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</si>
  <si>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</si>
  <si>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</si>
  <si>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</si>
  <si>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</si>
  <si>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</si>
  <si>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</si>
  <si>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</si>
  <si>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</si>
  <si>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</si>
  <si>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</si>
  <si>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</si>
  <si>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</si>
  <si>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</si>
  <si>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</si>
  <si>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</si>
  <si>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</si>
  <si>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</si>
  <si>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</si>
  <si>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</si>
  <si>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</si>
  <si>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</si>
  <si>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</si>
  <si>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</si>
  <si>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</si>
  <si>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</si>
  <si>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</si>
  <si>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</si>
  <si>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</si>
  <si>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</si>
  <si>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</si>
  <si>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</si>
  <si>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</si>
  <si>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</si>
  <si>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</si>
  <si>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</si>
  <si>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</si>
  <si>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</si>
  <si>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</si>
  <si>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</si>
  <si>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</si>
  <si>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</si>
  <si>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</si>
  <si>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</si>
  <si>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</si>
  <si>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</si>
  <si>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</si>
  <si>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</si>
  <si>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</si>
  <si>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</si>
  <si>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</si>
  <si>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</si>
  <si>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</si>
  <si>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</si>
  <si>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</si>
  <si>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</si>
  <si>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</si>
  <si>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</si>
  <si>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</si>
  <si>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</si>
  <si>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</si>
  <si>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</si>
  <si>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</si>
  <si>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</si>
  <si>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</si>
  <si>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</si>
  <si>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</si>
  <si>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</si>
  <si>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</si>
  <si>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</si>
  <si>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</si>
  <si>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</si>
  <si>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</si>
  <si>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</si>
  <si>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</si>
  <si>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</si>
  <si>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</si>
  <si>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</si>
  <si>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</si>
  <si>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</si>
  <si>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</si>
  <si>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</si>
  <si>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</si>
  <si>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</si>
  <si>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</si>
  <si>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</si>
  <si>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</si>
  <si>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</si>
  <si>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</si>
  <si>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</si>
  <si>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</si>
  <si>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</si>
  <si>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</si>
  <si>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</si>
  <si>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</si>
  <si>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</si>
  <si>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</si>
  <si>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</si>
  <si>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</si>
  <si>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</si>
  <si>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</si>
  <si>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</si>
  <si>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</si>
  <si>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</si>
  <si>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</si>
  <si>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</si>
  <si>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</si>
  <si>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</si>
  <si>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</si>
  <si>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</si>
  <si>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</si>
  <si>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</si>
  <si>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</si>
  <si>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</si>
  <si>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</si>
  <si>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</si>
  <si>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</si>
  <si>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</si>
  <si>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</si>
  <si>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</si>
  <si>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</si>
  <si>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</si>
  <si>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</si>
  <si>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</si>
  <si>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</si>
  <si>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</si>
  <si>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</si>
  <si>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</si>
  <si>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</si>
  <si>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</si>
  <si>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</si>
  <si>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</si>
  <si>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</si>
  <si>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</si>
  <si>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</si>
  <si>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</si>
  <si>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</si>
  <si>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</si>
  <si>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</si>
  <si>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</si>
  <si>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</si>
  <si>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</si>
  <si>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</si>
  <si>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</si>
  <si>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</si>
  <si>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</si>
  <si>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</si>
  <si>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</si>
  <si>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</si>
  <si>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</si>
  <si>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</si>
  <si>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</si>
  <si>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</si>
  <si>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</si>
  <si>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</si>
  <si>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</si>
  <si>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</si>
  <si>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</si>
  <si>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</si>
  <si>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</si>
  <si>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</si>
  <si>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</si>
  <si>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</si>
  <si>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</si>
  <si>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</si>
  <si>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</si>
  <si>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</si>
  <si>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</si>
  <si>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</si>
  <si>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</si>
  <si>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</si>
  <si>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</si>
  <si>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</si>
  <si>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</si>
  <si>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</si>
  <si>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</si>
  <si>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</si>
  <si>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</si>
  <si>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</si>
  <si>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</si>
  <si>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</si>
  <si>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</si>
  <si>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</si>
  <si>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</si>
  <si>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</si>
  <si>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</si>
  <si>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</si>
  <si>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</si>
  <si>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</si>
  <si>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</si>
  <si>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</si>
  <si>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</si>
  <si>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</si>
  <si>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</si>
  <si>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</si>
  <si>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</si>
  <si>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</si>
  <si>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</si>
  <si>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</si>
  <si>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</si>
  <si>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</si>
  <si>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</si>
  <si>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</si>
  <si>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</si>
  <si>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</si>
  <si>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</si>
  <si>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</si>
  <si>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</si>
  <si>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</si>
  <si>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</si>
  <si>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</si>
  <si>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</si>
  <si>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</si>
  <si>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</si>
  <si>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</si>
  <si>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</si>
  <si>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</si>
  <si>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</si>
  <si>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</si>
  <si>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</si>
  <si>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</si>
  <si>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</si>
  <si>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</si>
  <si>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</si>
  <si>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</si>
  <si>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</si>
  <si>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</si>
  <si>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</si>
  <si>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</si>
  <si>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</si>
  <si>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</si>
  <si>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</si>
  <si>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</si>
  <si>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</si>
  <si>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</si>
  <si>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</si>
  <si>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</si>
  <si>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</si>
  <si>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</si>
  <si>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</si>
  <si>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</si>
  <si>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</si>
  <si>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</si>
  <si>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</si>
  <si>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</si>
  <si>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</si>
  <si>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</si>
  <si>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</si>
  <si>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</si>
  <si>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</si>
  <si>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</si>
  <si>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</si>
  <si>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</si>
  <si>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</si>
  <si>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</si>
  <si>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</si>
  <si>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</si>
  <si>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</si>
  <si>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</si>
  <si>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</si>
  <si>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</si>
  <si>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</si>
  <si>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</si>
  <si>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</si>
  <si>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</si>
  <si>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</si>
  <si>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</si>
  <si>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</si>
  <si>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</si>
  <si>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</si>
  <si>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</si>
  <si>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</si>
  <si>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</si>
  <si>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</si>
  <si>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</si>
  <si>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</si>
  <si>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</si>
  <si>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</si>
  <si>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</si>
  <si>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</si>
  <si>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</si>
  <si>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</si>
  <si>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</si>
  <si>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</si>
  <si>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</si>
  <si>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</si>
  <si>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</si>
  <si>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</si>
  <si>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</si>
  <si>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</si>
  <si>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</si>
  <si>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</si>
  <si>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</si>
  <si>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</si>
  <si>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</si>
  <si>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</si>
  <si>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</si>
  <si>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</si>
  <si>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</si>
  <si>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</si>
  <si>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</si>
  <si>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</si>
  <si>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</si>
  <si>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</si>
  <si>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</si>
  <si>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</si>
  <si>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</si>
  <si>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</si>
  <si>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</si>
  <si>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</si>
  <si>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</si>
  <si>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</si>
  <si>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</si>
  <si>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</si>
  <si>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</si>
  <si>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</si>
  <si>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</si>
  <si>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</si>
  <si>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</si>
  <si>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</si>
  <si>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</si>
  <si>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</si>
  <si>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</si>
  <si>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</si>
  <si>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</si>
  <si>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</si>
  <si>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</si>
  <si>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</si>
  <si>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</si>
  <si>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</si>
  <si>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</si>
  <si>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</si>
  <si>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</si>
  <si>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</si>
  <si>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</si>
  <si>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</si>
  <si>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</si>
  <si>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</si>
  <si>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</si>
  <si>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</si>
  <si>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</si>
  <si>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</si>
  <si>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</si>
  <si>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</si>
  <si>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</si>
  <si>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</si>
  <si>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</si>
  <si>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</si>
  <si>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</si>
  <si>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</si>
  <si>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</si>
  <si>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</si>
  <si>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</si>
  <si>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</si>
  <si>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</si>
  <si>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</si>
  <si>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</si>
  <si>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</si>
  <si>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</si>
  <si>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</si>
  <si>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</si>
  <si>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</si>
  <si>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</si>
  <si>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</si>
  <si>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</si>
  <si>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</si>
  <si>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</si>
  <si>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</si>
  <si>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</si>
  <si>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</si>
  <si>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</si>
  <si>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</si>
  <si>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</si>
  <si>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</si>
  <si>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</si>
  <si>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</si>
  <si>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</si>
  <si>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</si>
  <si>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</si>
  <si>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</si>
  <si>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</si>
  <si>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</si>
  <si>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</si>
  <si>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</si>
  <si>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</si>
  <si>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</si>
  <si>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</si>
  <si>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</si>
  <si>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</si>
  <si>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</si>
  <si>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</si>
  <si>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</si>
  <si>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</si>
  <si>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</si>
  <si>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</si>
  <si>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</si>
  <si>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</si>
  <si>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</si>
  <si>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</si>
  <si>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</si>
  <si>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</si>
  <si>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</si>
  <si>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</si>
  <si>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</si>
  <si>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</si>
  <si>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</si>
  <si>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</si>
  <si>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</si>
  <si>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</si>
  <si>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</si>
  <si>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</si>
  <si>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</si>
  <si>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</si>
  <si>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</si>
  <si>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</si>
  <si>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</si>
  <si>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</si>
  <si>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</si>
  <si>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</si>
  <si>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</si>
  <si>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</si>
  <si>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</si>
  <si>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</si>
  <si>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</si>
  <si>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</si>
  <si>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</si>
  <si>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</si>
  <si>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</si>
  <si>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</si>
  <si>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</si>
  <si>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</si>
  <si>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</si>
  <si>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</si>
  <si>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</si>
  <si>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</si>
  <si>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</si>
  <si>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</si>
  <si>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</si>
  <si>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</si>
  <si>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</si>
  <si>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</si>
  <si>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</si>
  <si>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</si>
  <si>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</si>
  <si>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</si>
  <si>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</si>
  <si>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</si>
  <si>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</si>
  <si>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</si>
  <si>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</si>
  <si>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</si>
  <si>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</si>
  <si>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</si>
  <si>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</si>
  <si>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</si>
  <si>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</si>
  <si>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</si>
  <si>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</si>
  <si>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</si>
  <si>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</si>
  <si>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</si>
  <si>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</si>
  <si>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</si>
  <si>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</si>
  <si>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</si>
  <si>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</si>
  <si>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</si>
  <si>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</si>
  <si>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</si>
  <si>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</si>
  <si>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</si>
  <si>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</si>
  <si>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</si>
  <si>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</si>
  <si>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</si>
  <si>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</si>
  <si>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</si>
  <si>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</si>
  <si>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</si>
  <si>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</si>
  <si>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</si>
  <si>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</si>
  <si>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</si>
  <si>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</si>
  <si>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</si>
  <si>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</si>
  <si>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</si>
  <si>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</si>
  <si>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</si>
  <si>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</si>
  <si>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</si>
  <si>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</si>
  <si>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</si>
  <si>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</si>
  <si>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</si>
  <si>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</si>
  <si>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</si>
  <si>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</si>
  <si>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</si>
  <si>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</si>
  <si>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</si>
  <si>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</si>
  <si>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</si>
  <si>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</si>
  <si>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</si>
  <si>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</si>
  <si>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</si>
  <si>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</si>
  <si>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</si>
  <si>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</si>
  <si>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</si>
  <si>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</si>
  <si>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</si>
  <si>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</si>
  <si>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</si>
  <si>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</si>
  <si>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</si>
  <si>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</si>
  <si>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</si>
  <si>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</si>
  <si>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</si>
  <si>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</si>
  <si>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</si>
  <si>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</si>
  <si>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</si>
  <si>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</si>
  <si>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</si>
  <si>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</si>
  <si>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</si>
  <si>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</si>
  <si>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</si>
  <si>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</si>
  <si>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</si>
  <si>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</si>
  <si>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</si>
  <si>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</si>
  <si>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</si>
  <si>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</si>
  <si>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</si>
  <si>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</si>
  <si>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</si>
  <si>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</si>
  <si>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</si>
  <si>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</si>
  <si>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</si>
  <si>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</si>
  <si>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</si>
  <si>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</si>
  <si>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</si>
  <si>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</si>
  <si>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</si>
  <si>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</si>
  <si>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</si>
  <si>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</si>
  <si>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</si>
  <si>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</si>
  <si>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</si>
  <si>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</si>
  <si>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</si>
  <si>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</si>
  <si>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</si>
  <si>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</si>
  <si>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</si>
  <si>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</si>
  <si>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</si>
  <si>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</si>
  <si>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</si>
  <si>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</si>
  <si>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</si>
  <si>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</si>
  <si>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</si>
  <si>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</si>
  <si>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</si>
  <si>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</si>
  <si>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</si>
  <si>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</si>
  <si>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</si>
  <si>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</si>
  <si>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</si>
  <si>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</si>
  <si>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</si>
  <si>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</si>
  <si>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</si>
  <si>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</si>
  <si>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</si>
  <si>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</si>
  <si>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</si>
  <si>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</si>
  <si>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</si>
  <si>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</si>
  <si>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</si>
  <si>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</si>
  <si>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</si>
  <si>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</si>
  <si>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</si>
  <si>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</si>
  <si>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</si>
  <si>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</si>
  <si>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</si>
  <si>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</si>
  <si>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</si>
  <si>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</si>
  <si>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</si>
  <si>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</si>
  <si>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</si>
  <si>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</si>
  <si>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</si>
  <si>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</si>
  <si>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</si>
  <si>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</si>
  <si>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</si>
  <si>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</si>
  <si>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</si>
  <si>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</si>
  <si>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</si>
  <si>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</si>
  <si>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</si>
  <si>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</si>
  <si>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</si>
  <si>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</si>
  <si>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</si>
  <si>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</si>
  <si>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</si>
  <si>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</si>
  <si>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</si>
  <si>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</si>
  <si>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</si>
  <si>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</si>
  <si>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</si>
  <si>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</si>
  <si>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</si>
  <si>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</si>
  <si>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</si>
  <si>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</si>
  <si>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</si>
  <si>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</si>
  <si>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</si>
  <si>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</si>
  <si>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</si>
  <si>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</si>
  <si>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</si>
  <si>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</si>
  <si>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</si>
  <si>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</si>
  <si>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</si>
  <si>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</si>
  <si>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</si>
  <si>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</si>
  <si>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</si>
  <si>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</si>
  <si>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</si>
  <si>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</si>
  <si>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</si>
  <si>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</si>
  <si>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</si>
  <si>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</si>
  <si>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</si>
  <si>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</si>
  <si>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</si>
  <si>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</si>
  <si>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</si>
  <si>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</si>
  <si>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</si>
  <si>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</si>
  <si>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</si>
  <si>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</si>
  <si>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</si>
  <si>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</si>
  <si>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</si>
  <si>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</si>
  <si>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</si>
  <si>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</si>
  <si>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</si>
  <si>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</si>
  <si>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</si>
  <si>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</si>
  <si>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</si>
  <si>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</si>
  <si>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</si>
  <si>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</si>
  <si>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</si>
  <si>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</si>
  <si>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</si>
  <si>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</si>
  <si>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</si>
  <si>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</si>
  <si>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</si>
  <si>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</si>
  <si>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</si>
  <si>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</si>
  <si>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</si>
  <si>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</si>
  <si>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</si>
  <si>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</si>
  <si>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</si>
  <si>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</si>
  <si>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</si>
  <si>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</si>
  <si>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</si>
  <si>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</si>
  <si>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</si>
  <si>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</si>
  <si>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</si>
  <si>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</si>
  <si>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</si>
  <si>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</si>
  <si>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</si>
  <si>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</si>
  <si>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</si>
  <si>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</si>
  <si>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</si>
  <si>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</si>
  <si>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</si>
  <si>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</si>
  <si>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</si>
  <si>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</si>
  <si>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</si>
  <si>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</si>
  <si>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</si>
  <si>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</si>
  <si>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</si>
  <si>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</si>
  <si>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</si>
  <si>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</si>
  <si>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</si>
  <si>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</si>
  <si>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</si>
  <si>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</si>
  <si>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</si>
  <si>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</si>
  <si>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</si>
  <si>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</si>
  <si>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</si>
  <si>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</si>
  <si>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</si>
  <si>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</si>
  <si>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</si>
  <si>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</si>
  <si>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</si>
  <si>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</si>
  <si>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</si>
  <si>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</si>
  <si>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</si>
  <si>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</si>
  <si>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</si>
  <si>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</si>
  <si>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</si>
  <si>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</si>
  <si>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</si>
  <si>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</si>
  <si>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</si>
  <si>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</si>
  <si>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</si>
  <si>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</si>
  <si>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</si>
  <si>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</si>
  <si>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</si>
  <si>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</si>
  <si>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</si>
  <si>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</si>
  <si>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</si>
  <si>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</si>
  <si>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</si>
  <si>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</si>
  <si>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</si>
  <si>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</si>
  <si>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</si>
  <si>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</si>
  <si>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</si>
  <si>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</si>
  <si>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</si>
  <si>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</si>
  <si>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</si>
  <si>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</si>
  <si>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</si>
  <si>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</si>
  <si>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</si>
  <si>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</si>
  <si>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</si>
  <si>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</si>
  <si>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</si>
  <si>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</si>
  <si>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</si>
  <si>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</si>
  <si>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</si>
  <si>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</si>
  <si>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</si>
  <si>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</si>
  <si>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</si>
  <si>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</si>
  <si>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</si>
  <si>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</si>
  <si>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</si>
  <si>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</si>
  <si>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</si>
  <si>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</si>
  <si>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</si>
  <si>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</si>
  <si>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</si>
  <si>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</si>
  <si>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</si>
  <si>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</si>
  <si>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</si>
  <si>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</si>
  <si>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</si>
  <si>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</si>
  <si>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</si>
  <si>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</si>
  <si>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</si>
  <si>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</si>
  <si>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</si>
  <si>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</si>
  <si>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</si>
  <si>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</si>
  <si>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</si>
  <si>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</si>
  <si>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</si>
  <si>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</si>
  <si>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</si>
  <si>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</si>
  <si>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</si>
  <si>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</si>
  <si>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</si>
  <si>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</si>
  <si>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</si>
  <si>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</si>
  <si>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</si>
  <si>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</si>
  <si>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</si>
  <si>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</si>
  <si>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</si>
  <si>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</si>
  <si>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</si>
  <si>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</si>
  <si>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</si>
  <si>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</si>
  <si>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</si>
  <si>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</si>
  <si>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</si>
  <si>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</si>
  <si>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</si>
  <si>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</si>
  <si>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</si>
  <si>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</si>
  <si>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</si>
  <si>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</si>
  <si>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</si>
  <si>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</si>
  <si>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</si>
  <si>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</si>
  <si>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</si>
  <si>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</si>
  <si>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</si>
  <si>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</si>
  <si>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</si>
  <si>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</si>
  <si>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</si>
  <si>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</si>
  <si>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</si>
  <si>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</si>
  <si>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</si>
  <si>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</si>
  <si>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</si>
  <si>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</si>
  <si>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</si>
  <si>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</si>
  <si>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</si>
  <si>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</si>
  <si>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</si>
  <si>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</si>
  <si>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</si>
  <si>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</si>
  <si>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</si>
  <si>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</si>
  <si>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</si>
  <si>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</si>
  <si>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</si>
  <si>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</si>
  <si>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</si>
  <si>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</si>
  <si>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</si>
  <si>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</si>
  <si>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</si>
  <si>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</si>
  <si>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</si>
  <si>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</si>
  <si>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</si>
  <si>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</si>
  <si>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</si>
  <si>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</si>
  <si>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</si>
  <si>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</si>
  <si>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</si>
  <si>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</si>
  <si>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</si>
  <si>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</si>
  <si>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</si>
  <si>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</si>
  <si>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</si>
  <si>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</si>
  <si>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</si>
  <si>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</si>
  <si>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</si>
  <si>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</si>
  <si>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</si>
  <si>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</si>
  <si>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</si>
  <si>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</si>
  <si>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</si>
  <si>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</si>
  <si>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</si>
  <si>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</si>
  <si>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</si>
  <si>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</si>
  <si>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</si>
  <si>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</si>
  <si>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</si>
  <si>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</si>
  <si>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</si>
  <si>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</si>
  <si>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</si>
  <si>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</si>
  <si>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</si>
  <si>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</si>
  <si>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</si>
  <si>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</si>
  <si>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</si>
  <si>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</si>
  <si>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</si>
  <si>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</si>
  <si>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</si>
  <si>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</si>
  <si>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</si>
  <si>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</si>
  <si>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</si>
  <si>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</si>
  <si>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</si>
  <si>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</si>
  <si>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</si>
  <si>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</si>
  <si>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</si>
  <si>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</si>
  <si>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</si>
  <si>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</si>
  <si>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</si>
  <si>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</si>
  <si>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</si>
  <si>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</si>
  <si>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</si>
  <si>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</si>
  <si>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</si>
  <si>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</si>
  <si>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</si>
  <si>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</si>
  <si>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</si>
  <si>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</si>
  <si>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</si>
  <si>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</si>
  <si>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</si>
  <si>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</si>
  <si>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</si>
  <si>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</si>
  <si>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</si>
  <si>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</si>
  <si>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</si>
  <si>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</si>
  <si>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</si>
  <si>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</si>
  <si>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</si>
  <si>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</si>
  <si>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</si>
  <si>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</si>
  <si>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</si>
  <si>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</si>
  <si>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</si>
  <si>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</si>
  <si>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</si>
  <si>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</si>
  <si>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</si>
  <si>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</si>
  <si>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</si>
  <si>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</si>
  <si>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</si>
  <si>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</si>
  <si>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</si>
  <si>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</si>
  <si>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</si>
  <si>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</si>
  <si>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</si>
  <si>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</si>
  <si>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</si>
  <si>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</si>
  <si>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</si>
  <si>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</si>
  <si>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</si>
  <si>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</si>
  <si>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</si>
  <si>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</si>
  <si>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</si>
  <si>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</si>
  <si>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</si>
  <si>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</si>
  <si>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</si>
  <si>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</si>
  <si>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</si>
  <si>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</si>
  <si>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</si>
  <si>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</si>
  <si>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</si>
  <si>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</si>
  <si>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</si>
  <si>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</si>
  <si>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</si>
  <si>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</si>
  <si>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</si>
  <si>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</si>
  <si>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</si>
  <si>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</si>
  <si>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</si>
  <si>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</si>
  <si>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</si>
  <si>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</si>
  <si>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</si>
  <si>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</si>
  <si>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</si>
  <si>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</si>
  <si>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</si>
  <si>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</si>
  <si>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</si>
  <si>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</si>
  <si>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</si>
  <si>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</si>
  <si>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</si>
  <si>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</si>
  <si>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</si>
  <si>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</si>
  <si>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</si>
  <si>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</si>
  <si>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</si>
  <si>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</si>
  <si>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</si>
  <si>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</si>
  <si>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</si>
  <si>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</si>
  <si>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</si>
  <si>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</si>
  <si>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</si>
  <si>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</si>
  <si>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</si>
  <si>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</si>
  <si>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</si>
  <si>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</si>
  <si>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</si>
  <si>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</si>
  <si>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</si>
  <si>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</si>
  <si>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</si>
  <si>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</si>
  <si>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</si>
  <si>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</si>
  <si>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</si>
  <si>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</si>
  <si>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</si>
  <si>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</si>
  <si>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</si>
  <si>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</si>
  <si>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</si>
  <si>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</si>
  <si>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</si>
  <si>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</si>
  <si>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</si>
  <si>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</si>
  <si>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</si>
  <si>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</si>
  <si>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</si>
  <si>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</si>
  <si>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</si>
  <si>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</si>
  <si>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</si>
  <si>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</si>
  <si>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</si>
  <si>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</si>
  <si>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</si>
  <si>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</si>
  <si>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</si>
  <si>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</si>
  <si>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</si>
  <si>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</si>
  <si>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</si>
  <si>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</si>
  <si>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</si>
  <si>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</si>
  <si>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</si>
  <si>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</si>
  <si>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</si>
  <si>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</si>
  <si>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</si>
  <si>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</si>
  <si>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</si>
  <si>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</si>
  <si>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</si>
  <si>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</si>
  <si>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</si>
  <si>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</si>
  <si>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</si>
  <si>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</si>
  <si>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</si>
  <si>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</si>
  <si>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</si>
  <si>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</si>
  <si>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</si>
  <si>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</si>
  <si>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</si>
  <si>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</si>
  <si>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</si>
  <si>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</si>
  <si>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</si>
  <si>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</si>
  <si>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</si>
  <si>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</si>
  <si>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</si>
  <si>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</si>
  <si>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</si>
  <si>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</si>
  <si>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</si>
  <si>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</si>
  <si>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</si>
  <si>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</si>
  <si>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</si>
  <si>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</si>
  <si>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</si>
  <si>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</si>
  <si>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</si>
  <si>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</si>
  <si>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</si>
  <si>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</si>
  <si>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</si>
  <si>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</si>
  <si>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</si>
  <si>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</si>
  <si>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</si>
  <si>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</si>
  <si>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</si>
  <si>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</si>
  <si>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</si>
  <si>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</si>
  <si>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</si>
  <si>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</si>
  <si>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</si>
  <si>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</si>
  <si>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</si>
  <si>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</si>
  <si>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</si>
  <si>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</si>
  <si>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</si>
  <si>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</si>
  <si>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</si>
  <si>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</si>
  <si>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</si>
  <si>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</si>
  <si>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</si>
  <si>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</si>
  <si>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</si>
  <si>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</si>
  <si>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</si>
  <si>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</si>
  <si>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</si>
  <si>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</si>
  <si>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</si>
  <si>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</si>
  <si>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</si>
  <si>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</si>
  <si>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</si>
  <si>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</si>
  <si>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</si>
  <si>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</si>
  <si>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</si>
  <si>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</si>
  <si>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</si>
  <si>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</si>
  <si>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</si>
  <si>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</si>
  <si>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</si>
  <si>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</si>
  <si>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</si>
  <si>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</si>
  <si>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</si>
  <si>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</si>
  <si>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</si>
  <si>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</si>
  <si>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</si>
  <si>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</si>
  <si>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</si>
  <si>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</si>
  <si>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</si>
  <si>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</si>
  <si>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</si>
  <si>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</si>
  <si>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</si>
  <si>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</si>
  <si>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</si>
  <si>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</si>
  <si>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</si>
  <si>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</si>
  <si>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</si>
  <si>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</si>
  <si>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</si>
  <si>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</si>
  <si>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</si>
  <si>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</si>
  <si>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</si>
  <si>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</si>
  <si>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</si>
  <si>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</si>
  <si>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</si>
  <si>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</si>
  <si>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</si>
  <si>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</si>
  <si>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</si>
  <si>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</si>
  <si>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</si>
  <si>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</si>
  <si>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</si>
  <si>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</si>
  <si>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</si>
  <si>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</si>
  <si>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</si>
  <si>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</si>
  <si>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</si>
  <si>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</si>
  <si>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</si>
  <si>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</si>
  <si>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</si>
  <si>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</si>
  <si>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</si>
  <si>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</si>
  <si>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</si>
  <si>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</si>
  <si>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</si>
  <si>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</si>
  <si>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</si>
  <si>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</si>
  <si>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</si>
  <si>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</si>
  <si>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</si>
  <si>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</si>
  <si>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</si>
  <si>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</si>
  <si>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</si>
  <si>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</si>
  <si>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</si>
  <si>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</si>
  <si>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</si>
  <si>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</si>
  <si>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</si>
  <si>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</si>
  <si>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</si>
  <si>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</si>
  <si>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</si>
  <si>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</si>
  <si>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</si>
  <si>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</si>
  <si>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</si>
  <si>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</si>
  <si>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</si>
  <si>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</si>
  <si>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</si>
  <si>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</si>
  <si>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</si>
  <si>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</si>
  <si>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</si>
  <si>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</si>
  <si>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</si>
  <si>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</si>
  <si>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</si>
  <si>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</si>
  <si>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</si>
  <si>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</si>
  <si>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</si>
  <si>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</si>
  <si>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</si>
  <si>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</si>
  <si>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</si>
  <si>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</si>
  <si>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</si>
  <si>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</si>
  <si>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</si>
  <si>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</si>
  <si>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</si>
  <si>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</si>
  <si>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</si>
  <si>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</si>
  <si>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</si>
  <si>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</si>
  <si>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</si>
  <si>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</si>
  <si>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</si>
  <si>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</si>
  <si>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</si>
  <si>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</si>
  <si>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</si>
  <si>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</si>
  <si>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</si>
  <si>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</si>
  <si>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</si>
  <si>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</si>
  <si>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</si>
  <si>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</si>
  <si>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</si>
  <si>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</si>
  <si>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</si>
  <si>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</si>
  <si>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</si>
  <si>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</si>
  <si>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</si>
  <si>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</si>
  <si>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</si>
  <si>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</si>
  <si>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</si>
  <si>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</si>
  <si>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</si>
  <si>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</si>
  <si>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</si>
  <si>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</si>
  <si>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</si>
  <si>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</si>
  <si>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</si>
  <si>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</si>
  <si>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</si>
  <si>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</si>
  <si>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</si>
  <si>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</si>
  <si>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</si>
  <si>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</si>
  <si>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</si>
  <si>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</si>
  <si>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</si>
  <si>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</si>
  <si>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</si>
  <si>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</si>
  <si>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</si>
  <si>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</si>
  <si>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</si>
  <si>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</si>
  <si>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</si>
  <si>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</si>
  <si>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</si>
  <si>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</si>
  <si>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</si>
  <si>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</si>
  <si>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</si>
  <si>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</si>
  <si>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</si>
  <si>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</si>
  <si>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</si>
  <si>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</si>
  <si>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</si>
  <si>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</si>
  <si>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</si>
  <si>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</si>
  <si>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</si>
  <si>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</si>
  <si>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</si>
  <si>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</si>
  <si>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</si>
  <si>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</si>
  <si>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</si>
  <si>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</si>
  <si>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</si>
  <si>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</si>
  <si>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</si>
  <si>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</si>
  <si>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</si>
  <si>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</si>
  <si>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</si>
  <si>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</si>
  <si>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</si>
  <si>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</si>
  <si>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</si>
  <si>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</si>
  <si>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</si>
  <si>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</si>
  <si>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</si>
  <si>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</si>
  <si>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</si>
  <si>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</si>
  <si>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</si>
  <si>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</si>
  <si>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</si>
  <si>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</si>
  <si>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</si>
  <si>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</si>
  <si>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</si>
  <si>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</si>
  <si>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</si>
  <si>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</si>
  <si>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</si>
  <si>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</si>
  <si>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</si>
  <si>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</si>
  <si>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</si>
  <si>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</si>
  <si>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</si>
  <si>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</si>
  <si>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</si>
  <si>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</si>
  <si>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</si>
  <si>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</si>
  <si>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</si>
  <si>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</si>
  <si>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</si>
  <si>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</si>
  <si>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</si>
  <si>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</si>
  <si>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</si>
  <si>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</si>
  <si>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</si>
  <si>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</si>
  <si>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</si>
  <si>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</si>
  <si>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</si>
  <si>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</si>
  <si>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</si>
  <si>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</si>
  <si>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</si>
  <si>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</si>
  <si>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</si>
  <si>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</si>
  <si>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</si>
  <si>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</si>
  <si>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</si>
  <si>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</si>
  <si>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</si>
  <si>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</si>
  <si>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</si>
  <si>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</si>
  <si>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</si>
  <si>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</si>
  <si>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</si>
  <si>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</si>
  <si>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</si>
  <si>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</si>
  <si>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</si>
  <si>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</si>
  <si>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</si>
  <si>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</si>
  <si>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</si>
  <si>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</si>
  <si>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</si>
  <si>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</si>
  <si>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</si>
  <si>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</si>
  <si>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</si>
  <si>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</si>
  <si>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</si>
  <si>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</si>
  <si>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</si>
  <si>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</si>
  <si>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</si>
  <si>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</si>
  <si>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</si>
  <si>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</si>
  <si>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</si>
  <si>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</si>
  <si>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</si>
  <si>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</si>
  <si>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</si>
  <si>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</si>
  <si>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</si>
  <si>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</si>
  <si>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</si>
  <si>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</si>
  <si>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</si>
  <si>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</si>
  <si>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</si>
  <si>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</si>
  <si>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</si>
  <si>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</si>
  <si>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</si>
  <si>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</si>
  <si>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</si>
  <si>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</si>
  <si>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</si>
  <si>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</si>
  <si>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</si>
  <si>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</si>
  <si>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</si>
  <si>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</si>
  <si>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</si>
  <si>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</si>
  <si>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</si>
  <si>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</si>
  <si>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</si>
  <si>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</si>
  <si>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</si>
  <si>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</si>
  <si>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</si>
  <si>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</si>
  <si>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</si>
  <si>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</si>
  <si>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</si>
  <si>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</si>
  <si>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</si>
  <si>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</si>
  <si>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</si>
  <si>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</si>
  <si>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</si>
  <si>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</si>
  <si>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</si>
  <si>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</si>
  <si>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</si>
  <si>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</si>
  <si>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</si>
  <si>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</si>
  <si>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</si>
  <si>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</si>
  <si>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</si>
  <si>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</si>
  <si>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</si>
  <si>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</si>
  <si>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</si>
  <si>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</si>
  <si>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</si>
  <si>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</si>
  <si>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</si>
  <si>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</si>
  <si>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</si>
  <si>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</si>
  <si>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</si>
  <si>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</si>
  <si>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</si>
  <si>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</si>
  <si>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</si>
  <si>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</si>
  <si>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</si>
  <si>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</si>
  <si>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</si>
  <si>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</si>
  <si>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</si>
  <si>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</si>
  <si>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</si>
  <si>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</si>
  <si>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</si>
  <si>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</si>
  <si>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</si>
  <si>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</si>
  <si>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</si>
  <si>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</si>
  <si>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</si>
  <si>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</si>
  <si>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</si>
  <si>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</si>
  <si>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</si>
  <si>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</si>
  <si>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</si>
  <si>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</si>
  <si>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</si>
  <si>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</si>
  <si>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</si>
  <si>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</si>
  <si>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</si>
  <si>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</si>
  <si>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</si>
  <si>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</si>
  <si>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</si>
  <si>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</si>
  <si>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</si>
  <si>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</si>
  <si>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</si>
  <si>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</si>
  <si>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</si>
  <si>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</si>
  <si>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</si>
  <si>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</si>
  <si>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</si>
  <si>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</si>
  <si>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</si>
  <si>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</si>
  <si>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</si>
  <si>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</si>
  <si>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</si>
  <si>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</si>
  <si>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</si>
  <si>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</si>
  <si>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</si>
  <si>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</si>
  <si>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</si>
  <si>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</si>
  <si>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</si>
  <si>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</si>
  <si>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</si>
  <si>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</si>
  <si>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</si>
  <si>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</si>
  <si>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</si>
  <si>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</si>
  <si>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</si>
  <si>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</si>
  <si>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</si>
  <si>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</si>
  <si>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</si>
  <si>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</si>
  <si>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</si>
  <si>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</si>
  <si>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</si>
  <si>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</si>
  <si>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</si>
  <si>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</si>
  <si>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</si>
  <si>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</si>
  <si>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</si>
  <si>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</si>
  <si>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</si>
  <si>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</si>
  <si>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</si>
  <si>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</si>
  <si>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</si>
  <si>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</si>
  <si>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</si>
  <si>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</si>
  <si>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</si>
  <si>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</si>
  <si>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</si>
  <si>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</si>
  <si>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</si>
  <si>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</si>
  <si>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</si>
  <si>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</si>
  <si>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</si>
  <si>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</si>
  <si>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</si>
  <si>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</si>
  <si>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</si>
  <si>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</si>
  <si>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</si>
  <si>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</si>
  <si>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</si>
  <si>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</si>
  <si>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</si>
  <si>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</si>
  <si>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</si>
  <si>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</si>
  <si>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</si>
  <si>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</si>
  <si>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</si>
  <si>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</si>
  <si>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</si>
  <si>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</si>
  <si>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</si>
  <si>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</si>
  <si>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</si>
  <si>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</si>
  <si>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</si>
  <si>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</si>
  <si>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</si>
  <si>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</si>
  <si>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</si>
  <si>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</si>
  <si>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</si>
  <si>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</si>
  <si>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</si>
  <si>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</si>
  <si>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</si>
  <si>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</si>
  <si>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</si>
  <si>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</si>
  <si>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</si>
  <si>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</si>
  <si>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</si>
  <si>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</si>
  <si>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</si>
  <si>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</si>
  <si>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</si>
  <si>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</si>
  <si>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</si>
  <si>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</si>
  <si>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</si>
  <si>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</si>
  <si>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</si>
  <si>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</si>
  <si>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</si>
  <si>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</si>
  <si>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</si>
  <si>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</si>
  <si>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</si>
  <si>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</si>
  <si>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</si>
  <si>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</si>
  <si>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</si>
  <si>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</si>
  <si>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</si>
  <si>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</si>
  <si>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</si>
  <si>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</si>
  <si>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</si>
  <si>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</si>
  <si>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</si>
  <si>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</si>
  <si>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</si>
  <si>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</si>
  <si>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</si>
  <si>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</si>
  <si>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</si>
  <si>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</si>
  <si>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</si>
  <si>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</si>
  <si>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</si>
  <si>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</si>
  <si>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</si>
  <si>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</si>
  <si>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</si>
  <si>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</si>
  <si>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</si>
  <si>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</si>
  <si>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</si>
  <si>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</si>
  <si>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</si>
  <si>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</si>
  <si>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</si>
  <si>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</si>
  <si>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</si>
  <si>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</si>
  <si>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</si>
  <si>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</si>
  <si>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</si>
  <si>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</si>
  <si>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</si>
  <si>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</si>
  <si>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</si>
  <si>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</si>
  <si>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</si>
  <si>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</si>
  <si>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</si>
  <si>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</si>
  <si>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</si>
  <si>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</si>
  <si>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</si>
  <si>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</si>
  <si>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</si>
  <si>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</si>
  <si>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</si>
  <si>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</si>
  <si>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</si>
  <si>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</si>
  <si>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</si>
  <si>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</si>
  <si>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</si>
  <si>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</si>
  <si>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</si>
  <si>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</si>
  <si>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</si>
  <si>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</si>
  <si>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</si>
  <si>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</si>
  <si>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</si>
  <si>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</si>
  <si>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</si>
  <si>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</si>
  <si>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</si>
  <si>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</si>
  <si>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</si>
  <si>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</si>
  <si>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</si>
  <si>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</si>
  <si>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</si>
  <si>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</si>
  <si>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</si>
  <si>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</si>
  <si>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</si>
  <si>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</si>
  <si>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</si>
  <si>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</si>
  <si>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</si>
  <si>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</si>
  <si>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</si>
  <si>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</si>
  <si>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</si>
  <si>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</si>
  <si>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</si>
  <si>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</si>
  <si>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</si>
  <si>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</si>
  <si>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</si>
  <si>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</si>
  <si>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</si>
  <si>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</si>
  <si>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</si>
  <si>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</si>
  <si>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</si>
  <si>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</si>
  <si>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</si>
  <si>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</si>
  <si>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</si>
  <si>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</si>
  <si>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</si>
  <si>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</si>
  <si>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</si>
  <si>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</si>
  <si>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</si>
  <si>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</si>
  <si>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</si>
  <si>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</si>
  <si>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</si>
  <si>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</si>
  <si>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</si>
  <si>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</si>
  <si>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</si>
  <si>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</si>
  <si>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</si>
  <si>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</si>
  <si>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</si>
  <si>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</si>
  <si>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</si>
  <si>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</si>
  <si>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</si>
  <si>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</si>
  <si>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</si>
  <si>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</si>
  <si>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</si>
  <si>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</si>
  <si>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</si>
  <si>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</si>
  <si>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</si>
  <si>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</si>
  <si>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</si>
  <si>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</si>
  <si>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</si>
  <si>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</si>
  <si>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</si>
  <si>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</si>
  <si>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</si>
  <si>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</si>
  <si>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</si>
  <si>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</si>
  <si>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</si>
  <si>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</si>
  <si>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</si>
  <si>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</si>
  <si>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</si>
  <si>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</si>
  <si>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</si>
  <si>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</si>
  <si>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</si>
  <si>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</si>
  <si>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</si>
  <si>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</si>
  <si>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</si>
  <si>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</si>
  <si>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</si>
  <si>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</si>
  <si>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</si>
  <si>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</si>
  <si>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</si>
  <si>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</si>
  <si>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</si>
  <si>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</si>
  <si>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</si>
  <si>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</si>
  <si>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</si>
  <si>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</si>
  <si>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</si>
  <si>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</si>
  <si>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</si>
  <si>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</si>
  <si>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</si>
  <si>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</si>
  <si>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</si>
  <si>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</si>
  <si>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</si>
  <si>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</si>
  <si>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</si>
  <si>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</si>
  <si>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</si>
  <si>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</si>
  <si>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</si>
  <si>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</si>
  <si>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</si>
  <si>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</si>
  <si>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</si>
  <si>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</si>
  <si>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</si>
  <si>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</si>
  <si>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</si>
  <si>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</si>
  <si>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</si>
  <si>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</si>
  <si>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</si>
  <si>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</si>
  <si>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</si>
  <si>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</si>
  <si>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</si>
  <si>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</si>
  <si>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</si>
  <si>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</si>
  <si>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</si>
  <si>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</si>
  <si>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</si>
  <si>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</si>
  <si>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</si>
  <si>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</si>
  <si>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</si>
  <si>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</si>
  <si>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</si>
  <si>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</si>
  <si>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</si>
  <si>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</si>
  <si>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</si>
  <si>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</si>
  <si>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</si>
  <si>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</si>
  <si>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</si>
  <si>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</si>
  <si>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</si>
  <si>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</si>
  <si>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</si>
  <si>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</si>
  <si>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</si>
  <si>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</si>
  <si>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</si>
  <si>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</si>
  <si>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</si>
  <si>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</si>
  <si>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</si>
  <si>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</si>
  <si>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</si>
  <si>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</si>
  <si>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</si>
  <si>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</si>
  <si>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</si>
  <si>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</si>
  <si>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</si>
  <si>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</si>
  <si>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</si>
  <si>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</si>
  <si>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</si>
  <si>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</si>
  <si>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</si>
  <si>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</si>
  <si>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</si>
  <si>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</si>
  <si>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</si>
  <si>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</si>
  <si>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</si>
  <si>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</si>
  <si>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</si>
  <si>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</si>
  <si>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</si>
  <si>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</si>
  <si>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</si>
  <si>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</si>
  <si>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</si>
  <si>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</si>
  <si>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</si>
  <si>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</si>
  <si>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</si>
  <si>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</si>
  <si>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</si>
  <si>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</si>
  <si>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</si>
  <si>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</si>
  <si>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</si>
  <si>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</si>
  <si>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</si>
  <si>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</si>
  <si>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</si>
  <si>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</si>
  <si>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</si>
  <si>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</si>
  <si>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</si>
  <si>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</si>
  <si>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</si>
  <si>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</si>
  <si>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</si>
  <si>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</si>
  <si>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</si>
  <si>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</si>
  <si>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</si>
  <si>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</si>
  <si>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</si>
  <si>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</si>
  <si>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</si>
  <si>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</si>
  <si>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</si>
  <si>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</si>
  <si>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</si>
  <si>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</si>
  <si>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</si>
  <si>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</si>
  <si>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</si>
  <si>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</si>
  <si>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</si>
  <si>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</si>
  <si>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</si>
  <si>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</si>
  <si>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</si>
  <si>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</si>
  <si>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</si>
  <si>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</si>
  <si>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</si>
  <si>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</si>
  <si>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</si>
  <si>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</si>
  <si>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</si>
  <si>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</si>
  <si>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</si>
  <si>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</si>
  <si>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</si>
  <si>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</si>
  <si>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</si>
  <si>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</si>
  <si>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</si>
  <si>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</si>
  <si>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</si>
  <si>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</si>
  <si>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</si>
  <si>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</si>
  <si>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</si>
  <si>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</si>
  <si>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</si>
  <si>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</si>
  <si>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</si>
  <si>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</si>
  <si>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</si>
  <si>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</si>
  <si>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</si>
  <si>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</si>
  <si>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</si>
  <si>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</si>
  <si>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</si>
  <si>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</si>
  <si>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</si>
  <si>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</si>
  <si>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</si>
  <si>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</si>
  <si>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</si>
  <si>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</si>
  <si>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</si>
  <si>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</si>
  <si>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</si>
  <si>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</si>
  <si>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</si>
  <si>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</si>
  <si>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</si>
  <si>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</si>
  <si>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</si>
  <si>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</si>
  <si>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</si>
  <si>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</si>
  <si>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</si>
  <si>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</si>
  <si>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</si>
  <si>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</si>
  <si>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</si>
  <si>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</si>
  <si>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</si>
  <si>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</si>
  <si>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</si>
  <si>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</si>
  <si>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</si>
  <si>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</si>
  <si>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</si>
  <si>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</si>
  <si>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</si>
  <si>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</si>
  <si>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</si>
  <si>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</si>
  <si>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</si>
  <si>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</si>
  <si>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</si>
  <si>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</si>
  <si>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</si>
  <si>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</si>
  <si>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</si>
  <si>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</si>
  <si>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</si>
  <si>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</si>
  <si>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</si>
  <si>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</si>
  <si>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</si>
  <si>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</si>
  <si>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</si>
  <si>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</si>
  <si>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</si>
  <si>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</si>
  <si>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</si>
  <si>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</si>
  <si>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</si>
  <si>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</si>
  <si>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</si>
  <si>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</si>
  <si>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</si>
  <si>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</si>
  <si>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</si>
  <si>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</si>
  <si>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</si>
  <si>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</si>
  <si>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</si>
  <si>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</si>
  <si>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</si>
  <si>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</si>
  <si>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</si>
  <si>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</si>
  <si>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</si>
  <si>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</si>
  <si>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</si>
  <si>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</si>
  <si>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</si>
  <si>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</si>
  <si>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</si>
  <si>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</si>
  <si>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</si>
  <si>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</si>
  <si>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</si>
  <si>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</si>
  <si>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</si>
  <si>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</si>
  <si>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</si>
  <si>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</si>
  <si>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</si>
  <si>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</si>
  <si>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</si>
  <si>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</si>
  <si>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</si>
  <si>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</si>
  <si>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</si>
  <si>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</si>
  <si>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</si>
  <si>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</si>
  <si>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</si>
  <si>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</si>
  <si>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</si>
  <si>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</si>
  <si>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</si>
  <si>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</si>
  <si>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</si>
  <si>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</si>
  <si>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</si>
  <si>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</si>
  <si>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</si>
  <si>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</si>
  <si>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</si>
  <si>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</si>
  <si>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</si>
  <si>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</si>
  <si>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</si>
  <si>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</si>
  <si>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</si>
  <si>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</si>
  <si>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</si>
  <si>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</si>
  <si>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</si>
  <si>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</si>
  <si>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</si>
  <si>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</si>
  <si>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</si>
  <si>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</si>
  <si>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</si>
  <si>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</si>
  <si>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</si>
  <si>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</si>
  <si>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</si>
  <si>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</si>
  <si>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</si>
  <si>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</si>
  <si>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</si>
  <si>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</si>
  <si>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</si>
  <si>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</si>
  <si>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</si>
  <si>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</si>
  <si>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</si>
  <si>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</si>
  <si>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</si>
  <si>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</si>
  <si>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</si>
  <si>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</si>
  <si>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</si>
  <si>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</si>
  <si>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</si>
  <si>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</si>
  <si>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</si>
  <si>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</si>
  <si>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</si>
  <si>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</si>
  <si>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</si>
  <si>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</si>
  <si>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</si>
  <si>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</si>
  <si>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</si>
  <si>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</si>
  <si>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</si>
  <si>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</si>
  <si>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</si>
  <si>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</si>
  <si>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</si>
  <si>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</si>
  <si>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</si>
  <si>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</si>
  <si>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</si>
  <si>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</si>
  <si>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</si>
  <si>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</si>
  <si>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</si>
  <si>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</si>
  <si>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</si>
  <si>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</si>
  <si>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</si>
  <si>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</si>
  <si>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</si>
  <si>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</si>
  <si>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</si>
  <si>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</si>
  <si>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</si>
  <si>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</si>
  <si>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</si>
  <si>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</si>
  <si>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</si>
  <si>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</si>
  <si>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</si>
  <si>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</si>
  <si>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</si>
  <si>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</si>
  <si>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</si>
  <si>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</si>
  <si>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</si>
  <si>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</si>
  <si>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</si>
  <si>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</si>
  <si>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</si>
  <si>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</si>
  <si>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</si>
  <si>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</si>
  <si>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</si>
  <si>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</si>
  <si>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</si>
  <si>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</si>
  <si>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</si>
  <si>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</si>
  <si>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</si>
  <si>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</si>
  <si>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</si>
  <si>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</si>
  <si>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</si>
  <si>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</si>
  <si>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</si>
  <si>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</si>
  <si>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</si>
  <si>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</si>
  <si>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</si>
  <si>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</si>
  <si>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</si>
  <si>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</si>
  <si>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</si>
  <si>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</si>
  <si>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</si>
  <si>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</si>
  <si>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</si>
  <si>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</si>
  <si>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</si>
  <si>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</si>
  <si>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</si>
  <si>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</si>
  <si>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</si>
  <si>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</si>
  <si>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</si>
  <si>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</si>
  <si>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</si>
  <si>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</si>
  <si>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</si>
  <si>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</si>
  <si>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</si>
  <si>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</si>
  <si>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</si>
  <si>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</si>
  <si>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</si>
  <si>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</si>
  <si>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</si>
  <si>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</si>
  <si>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</si>
  <si>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</si>
  <si>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</si>
  <si>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</si>
  <si>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</si>
  <si>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</si>
  <si>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</si>
  <si>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</si>
  <si>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</si>
  <si>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</si>
  <si>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</si>
  <si>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</si>
  <si>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</si>
  <si>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</si>
  <si>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</si>
  <si>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</si>
  <si>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</si>
  <si>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</si>
  <si>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</si>
  <si>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</si>
  <si>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</si>
  <si>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</si>
  <si>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</si>
  <si>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</si>
  <si>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</si>
  <si>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</si>
  <si>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</si>
  <si>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</si>
  <si>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</si>
  <si>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</si>
  <si>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</si>
  <si>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</si>
  <si>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</si>
  <si>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</si>
  <si>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</si>
  <si>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</si>
  <si>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</si>
  <si>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</si>
  <si>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</si>
  <si>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</si>
  <si>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</si>
  <si>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</si>
  <si>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</si>
  <si>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</si>
  <si>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</si>
  <si>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</si>
  <si>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</si>
  <si>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</si>
  <si>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</si>
  <si>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</si>
  <si>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</si>
  <si>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</si>
  <si>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</si>
  <si>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</si>
  <si>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</si>
  <si>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</si>
  <si>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</si>
  <si>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</si>
  <si>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</si>
  <si>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</si>
  <si>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</si>
  <si>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</si>
  <si>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</si>
  <si>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</si>
  <si>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</si>
  <si>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</si>
  <si>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</si>
  <si>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</si>
  <si>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</si>
  <si>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</si>
  <si>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</si>
  <si>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</si>
  <si>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</si>
  <si>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</si>
  <si>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</si>
  <si>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</si>
  <si>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</si>
  <si>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</si>
  <si>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</si>
  <si>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</si>
  <si>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</si>
  <si>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</si>
  <si>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</si>
  <si>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</si>
  <si>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</si>
  <si>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</si>
  <si>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</si>
  <si>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</si>
  <si>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</si>
  <si>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</si>
  <si>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</si>
  <si>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</si>
  <si>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</si>
  <si>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</si>
  <si>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</si>
  <si>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</si>
  <si>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</si>
  <si>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</si>
  <si>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</si>
  <si>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</si>
  <si>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</si>
  <si>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</si>
  <si>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</si>
  <si>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</si>
  <si>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</si>
  <si>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</si>
  <si>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</si>
  <si>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</si>
  <si>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</si>
  <si>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</si>
  <si>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</si>
  <si>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</si>
  <si>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</si>
  <si>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</si>
  <si>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</si>
  <si>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</si>
  <si>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</si>
  <si>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</si>
  <si>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</si>
  <si>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</si>
  <si>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</si>
  <si>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</si>
  <si>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</si>
  <si>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</si>
  <si>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</si>
  <si>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</si>
  <si>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</si>
  <si>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</si>
  <si>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</si>
  <si>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</si>
  <si>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</si>
  <si>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</si>
  <si>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</si>
  <si>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</si>
  <si>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</si>
  <si>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</si>
  <si>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</si>
  <si>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</si>
  <si>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</si>
  <si>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</si>
  <si>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</si>
  <si>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</si>
  <si>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</si>
  <si>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</si>
  <si>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</si>
  <si>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</si>
  <si>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</si>
  <si>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</si>
  <si>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</si>
  <si>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</si>
  <si>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</si>
  <si>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</si>
  <si>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</si>
  <si>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</si>
  <si>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</si>
  <si>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</si>
  <si>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</si>
  <si>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</si>
  <si>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</si>
  <si>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</si>
  <si>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</si>
  <si>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</si>
  <si>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</si>
  <si>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</si>
  <si>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</si>
  <si>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</si>
  <si>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</si>
  <si>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</si>
  <si>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</si>
  <si>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</si>
  <si>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</si>
  <si>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</si>
  <si>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</si>
  <si>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</si>
  <si>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</si>
  <si>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</si>
  <si>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</si>
  <si>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</si>
  <si>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</si>
  <si>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</si>
  <si>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</si>
  <si>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</si>
  <si>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</si>
  <si>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</si>
  <si>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</si>
  <si>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</si>
  <si>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</si>
  <si>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</si>
  <si>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</si>
  <si>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</si>
  <si>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</si>
  <si>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</si>
  <si>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</si>
  <si>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</si>
  <si>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</si>
  <si>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</si>
  <si>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</si>
  <si>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</si>
  <si>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</si>
  <si>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</si>
  <si>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</si>
  <si>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</si>
  <si>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</si>
  <si>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</si>
  <si>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</si>
  <si>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</si>
  <si>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</si>
  <si>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</si>
  <si>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</si>
  <si>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</si>
  <si>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</si>
  <si>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</si>
  <si>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</si>
  <si>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</si>
  <si>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</si>
  <si>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</si>
  <si>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</si>
  <si>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</si>
  <si>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</si>
  <si>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</si>
  <si>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</si>
  <si>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</si>
  <si>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</si>
  <si>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</si>
  <si>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</si>
  <si>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</si>
  <si>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</si>
  <si>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</si>
  <si>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</si>
  <si>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</si>
  <si>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</si>
  <si>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</si>
  <si>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</si>
  <si>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</si>
  <si>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</si>
  <si>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</si>
  <si>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</si>
  <si>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</si>
  <si>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</si>
  <si>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</si>
  <si>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</si>
  <si>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</si>
  <si>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</si>
  <si>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</si>
  <si>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</si>
  <si>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</si>
  <si>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</si>
  <si>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</si>
  <si>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</si>
  <si>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</si>
  <si>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</si>
  <si>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</si>
  <si>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</si>
  <si>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</si>
  <si>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</si>
  <si>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</si>
  <si>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</si>
  <si>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</si>
  <si>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</si>
  <si>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</si>
  <si>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</si>
  <si>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</si>
  <si>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</si>
  <si>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</si>
  <si>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</si>
  <si>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</si>
  <si>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</si>
  <si>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</si>
  <si>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</si>
  <si>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</si>
  <si>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</si>
  <si>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</si>
  <si>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</si>
  <si>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</si>
  <si>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</si>
  <si>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</si>
  <si>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</si>
  <si>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</si>
  <si>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</si>
  <si>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</si>
  <si>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</si>
  <si>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</si>
  <si>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</si>
  <si>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</si>
  <si>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</si>
  <si>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</si>
  <si>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</si>
  <si>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</si>
  <si>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</si>
  <si>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</si>
  <si>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</si>
  <si>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</si>
  <si>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</si>
  <si>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</si>
  <si>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</si>
  <si>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</si>
  <si>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</si>
  <si>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</si>
  <si>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</si>
  <si>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</si>
  <si>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</si>
  <si>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</si>
  <si>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</si>
  <si>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</si>
  <si>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</si>
  <si>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</si>
  <si>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</si>
  <si>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</si>
  <si>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</si>
  <si>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</si>
  <si>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</si>
  <si>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</si>
  <si>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</si>
  <si>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</si>
  <si>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</si>
  <si>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</si>
  <si>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</si>
  <si>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</si>
  <si>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</si>
  <si>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</si>
  <si>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</si>
  <si>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</si>
  <si>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</si>
  <si>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</si>
  <si>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</si>
  <si>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</si>
  <si>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</si>
  <si>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</si>
  <si>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</si>
  <si>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</si>
  <si>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</si>
  <si>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</si>
  <si>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</si>
  <si>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</si>
  <si>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</si>
  <si>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</si>
  <si>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</si>
  <si>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</si>
  <si>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</si>
  <si>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</si>
  <si>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</si>
  <si>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</si>
  <si>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</si>
  <si>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</si>
  <si>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</si>
  <si>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</si>
  <si>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</si>
  <si>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</si>
  <si>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</si>
  <si>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</si>
  <si>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</si>
  <si>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</si>
  <si>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</si>
  <si>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</si>
  <si>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</si>
  <si>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</si>
  <si>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</si>
  <si>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</si>
  <si>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</si>
  <si>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</si>
  <si>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</si>
  <si>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</si>
  <si>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</si>
  <si>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</si>
  <si>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</si>
  <si>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</si>
  <si>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</si>
  <si>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</si>
  <si>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</si>
  <si>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</si>
  <si>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</si>
  <si>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</si>
  <si>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</si>
  <si>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</si>
  <si>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</si>
  <si>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</si>
  <si>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</si>
  <si>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</si>
  <si>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</si>
  <si>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</si>
  <si>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</si>
  <si>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</si>
  <si>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</si>
  <si>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</si>
  <si>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</si>
  <si>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</si>
  <si>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</si>
  <si>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</si>
  <si>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</si>
  <si>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</si>
  <si>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</si>
  <si>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</si>
  <si>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</si>
  <si>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</si>
  <si>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</si>
  <si>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</si>
  <si>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</si>
  <si>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</si>
  <si>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</si>
  <si>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</si>
  <si>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</si>
  <si>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</si>
  <si>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</si>
  <si>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</si>
  <si>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</si>
  <si>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</si>
  <si>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</si>
  <si>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</si>
  <si>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</si>
  <si>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</si>
  <si>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</si>
  <si>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</si>
  <si>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</si>
  <si>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</si>
  <si>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</si>
  <si>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</si>
  <si>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</si>
  <si>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</si>
  <si>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</si>
  <si>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</si>
  <si>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</si>
  <si>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</si>
  <si>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</si>
  <si>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</si>
  <si>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</si>
  <si>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</si>
  <si>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</si>
  <si>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</si>
  <si>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</si>
  <si>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</si>
  <si>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</si>
  <si>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</si>
  <si>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</si>
  <si>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</si>
  <si>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</si>
  <si>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</si>
  <si>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</si>
  <si>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</si>
  <si>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</si>
  <si>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</si>
  <si>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</si>
  <si>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</si>
  <si>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</si>
  <si>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</si>
  <si>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</si>
  <si>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</si>
  <si>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</si>
  <si>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</si>
  <si>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</si>
  <si>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</si>
  <si>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</si>
  <si>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</si>
  <si>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</si>
  <si>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</si>
  <si>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</si>
  <si>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</si>
  <si>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</si>
  <si>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</si>
  <si>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</si>
  <si>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</si>
  <si>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</si>
  <si>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</si>
  <si>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</si>
  <si>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</si>
  <si>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</si>
  <si>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</si>
  <si>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</si>
  <si>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</si>
  <si>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</si>
  <si>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</si>
  <si>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</si>
  <si>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</si>
  <si>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</si>
  <si>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</si>
  <si>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</si>
  <si>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</si>
  <si>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</si>
  <si>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</si>
  <si>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</si>
  <si>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</si>
  <si>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</si>
  <si>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</si>
  <si>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</si>
  <si>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</si>
  <si>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</si>
  <si>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</si>
  <si>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</si>
  <si>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</si>
  <si>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</si>
  <si>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</si>
  <si>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</si>
  <si>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</si>
  <si>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</si>
  <si>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</si>
  <si>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</si>
  <si>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</si>
  <si>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</si>
  <si>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</si>
  <si>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</si>
  <si>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</si>
  <si>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</si>
  <si>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</si>
  <si>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</si>
  <si>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</si>
  <si>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</si>
  <si>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</si>
  <si>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</si>
  <si>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</si>
  <si>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</si>
  <si>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</si>
  <si>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</si>
  <si>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</si>
  <si>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</si>
  <si>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</si>
  <si>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</si>
  <si>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</si>
  <si>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</si>
  <si>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</si>
  <si>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</si>
  <si>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</si>
  <si>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</si>
  <si>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</si>
  <si>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</si>
  <si>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</si>
  <si>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</si>
  <si>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</si>
  <si>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</si>
  <si>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</si>
  <si>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</si>
  <si>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</si>
  <si>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</si>
  <si>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</si>
  <si>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</si>
  <si>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</si>
  <si>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</si>
  <si>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</si>
  <si>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</si>
  <si>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</si>
  <si>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</si>
  <si>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</si>
  <si>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</si>
  <si>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</si>
  <si>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</si>
  <si>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</si>
  <si>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</si>
  <si>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</si>
  <si>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</si>
  <si>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</si>
  <si>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</si>
  <si>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</si>
  <si>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</si>
  <si>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</si>
  <si>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</si>
  <si>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</si>
  <si>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</si>
  <si>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</si>
  <si>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</si>
  <si>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</si>
  <si>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</si>
  <si>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</si>
  <si>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</si>
  <si>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</si>
  <si>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</si>
  <si>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</si>
  <si>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</si>
  <si>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</si>
  <si>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</si>
  <si>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</si>
  <si>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</si>
  <si>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</si>
  <si>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</si>
  <si>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</si>
  <si>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</si>
  <si>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</si>
  <si>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</si>
  <si>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</si>
  <si>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</si>
  <si>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</si>
  <si>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</si>
  <si>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</si>
  <si>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</si>
  <si>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</si>
  <si>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</si>
  <si>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</si>
  <si>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</si>
  <si>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</si>
  <si>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</si>
  <si>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</si>
  <si>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</si>
  <si>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</si>
  <si>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</si>
  <si>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</si>
  <si>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</si>
  <si>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</si>
  <si>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</si>
  <si>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</si>
  <si>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</si>
  <si>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</si>
  <si>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</si>
  <si>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</si>
  <si>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</si>
  <si>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</si>
  <si>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</si>
  <si>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</si>
  <si>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</si>
  <si>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</si>
  <si>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</si>
  <si>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</si>
  <si>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</si>
  <si>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</si>
  <si>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</si>
  <si>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</si>
  <si>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</si>
  <si>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</si>
  <si>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</si>
  <si>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</si>
  <si>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</si>
  <si>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</si>
  <si>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</si>
  <si>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</si>
  <si>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</si>
  <si>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</si>
  <si>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</si>
  <si>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</si>
  <si>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</si>
  <si>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</si>
  <si>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</si>
  <si>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</si>
  <si>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</si>
  <si>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</si>
  <si>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</si>
  <si>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</si>
  <si>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</si>
  <si>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</si>
  <si>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</si>
  <si>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</si>
  <si>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</si>
  <si>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</si>
  <si>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</si>
  <si>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</si>
  <si>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</si>
  <si>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</si>
  <si>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</si>
  <si>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</si>
  <si>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</si>
  <si>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</si>
  <si>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</si>
  <si>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</si>
  <si>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</si>
  <si>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</si>
  <si>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</si>
  <si>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</si>
  <si>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</si>
  <si>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</si>
  <si>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</si>
  <si>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</si>
  <si>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</si>
  <si>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</si>
  <si>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</si>
  <si>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</si>
  <si>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</si>
  <si>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</si>
  <si>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</si>
  <si>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</si>
  <si>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</si>
  <si>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</si>
  <si>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</si>
  <si>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</si>
  <si>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</si>
  <si>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</si>
  <si>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</si>
  <si>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</si>
  <si>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</si>
  <si>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</si>
  <si>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</si>
  <si>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</si>
  <si>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</si>
  <si>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</si>
  <si>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</si>
  <si>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</si>
  <si>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</si>
  <si>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</si>
  <si>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</si>
  <si>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</si>
  <si>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</si>
  <si>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</si>
  <si>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</si>
  <si>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</si>
  <si>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</si>
  <si>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</si>
  <si>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</si>
  <si>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</si>
  <si>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</si>
  <si>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</si>
  <si>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</si>
  <si>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</si>
  <si>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</si>
  <si>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</si>
  <si>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</si>
  <si>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</si>
  <si>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</si>
  <si>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</si>
  <si>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</si>
  <si>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</si>
  <si>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</si>
  <si>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</si>
  <si>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</si>
  <si>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</si>
  <si>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</si>
  <si>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</si>
  <si>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</si>
  <si>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</si>
  <si>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</si>
  <si>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</si>
  <si>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</si>
  <si>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</si>
  <si>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</si>
  <si>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</si>
  <si>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</si>
  <si>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</si>
  <si>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</si>
  <si>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</si>
  <si>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</si>
  <si>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</si>
  <si>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</si>
  <si>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</si>
  <si>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</si>
  <si>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</si>
  <si>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</si>
  <si>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</si>
  <si>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</si>
  <si>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</si>
  <si>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</si>
  <si>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</si>
  <si>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</si>
  <si>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</si>
  <si>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</si>
  <si>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</si>
  <si>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</si>
  <si>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</si>
  <si>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</si>
  <si>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</si>
  <si>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</si>
  <si>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</si>
  <si>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</si>
  <si>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</si>
  <si>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</si>
  <si>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</si>
  <si>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</si>
  <si>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</si>
  <si>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</si>
  <si>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</si>
  <si>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</si>
  <si>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</si>
  <si>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</si>
  <si>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</si>
  <si>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</si>
  <si>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</si>
  <si>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</si>
  <si>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</si>
  <si>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</si>
  <si>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</si>
  <si>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</si>
  <si>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</si>
  <si>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</si>
  <si>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</si>
  <si>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</si>
  <si>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</si>
  <si>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</si>
  <si>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</si>
  <si>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</si>
  <si>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</si>
  <si>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</si>
  <si>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</si>
  <si>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</si>
  <si>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</si>
  <si>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</si>
  <si>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</si>
  <si>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</si>
  <si>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</si>
  <si>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</si>
  <si>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</si>
  <si>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</si>
  <si>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</si>
  <si>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</si>
  <si>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</si>
  <si>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</si>
  <si>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</si>
  <si>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</si>
  <si>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</si>
  <si>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</si>
  <si>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</si>
  <si>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</si>
  <si>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</si>
  <si>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</si>
  <si>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</si>
  <si>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</si>
  <si>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</si>
  <si>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</si>
  <si>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</si>
  <si>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</si>
  <si>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</si>
  <si>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</si>
  <si>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</si>
  <si>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</si>
  <si>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</si>
  <si>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</si>
  <si>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</si>
  <si>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</si>
  <si>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</si>
  <si>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</si>
  <si>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</si>
  <si>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</si>
  <si>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</si>
  <si>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</si>
  <si>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</si>
  <si>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</si>
  <si>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</si>
  <si>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</si>
  <si>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</si>
  <si>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</si>
  <si>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</si>
  <si>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</si>
  <si>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</si>
  <si>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</si>
  <si>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</si>
  <si>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</si>
  <si>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</si>
  <si>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</si>
  <si>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</si>
  <si>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</si>
  <si>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</si>
  <si>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</si>
  <si>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</si>
  <si>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</si>
  <si>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</si>
  <si>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</si>
  <si>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</si>
  <si>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</si>
  <si>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</si>
  <si>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</si>
  <si>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</si>
  <si>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</si>
  <si>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</si>
  <si>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</si>
  <si>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</si>
  <si>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</si>
  <si>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</si>
  <si>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</si>
  <si>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</si>
  <si>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</si>
  <si>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</si>
  <si>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</si>
  <si>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</si>
  <si>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</si>
  <si>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</si>
  <si>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</si>
  <si>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</si>
  <si>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</si>
  <si>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</si>
  <si>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</si>
  <si>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</si>
  <si>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</si>
  <si>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</si>
  <si>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</si>
  <si>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</si>
  <si>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</si>
  <si>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</si>
  <si>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</si>
  <si>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</si>
  <si>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</si>
  <si>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</si>
  <si>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</si>
  <si>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</si>
  <si>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</si>
  <si>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</si>
  <si>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</si>
  <si>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</si>
  <si>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</si>
  <si>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</si>
  <si>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</si>
  <si>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</si>
  <si>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</si>
  <si>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</si>
  <si>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</si>
  <si>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</si>
  <si>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</si>
  <si>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</si>
  <si>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</si>
  <si>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</si>
  <si>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</si>
  <si>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</si>
  <si>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</si>
  <si>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</si>
  <si>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</si>
  <si>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</si>
  <si>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</si>
  <si>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</si>
  <si>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</si>
  <si>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</si>
  <si>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</si>
  <si>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</si>
  <si>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</si>
  <si>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</si>
  <si>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</si>
  <si>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</si>
  <si>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</si>
  <si>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</si>
  <si>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</si>
  <si>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</si>
  <si>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</si>
  <si>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</si>
  <si>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</si>
  <si>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</si>
  <si>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</si>
  <si>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</si>
  <si>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</si>
  <si>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</si>
  <si>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</si>
  <si>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</si>
  <si>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</si>
  <si>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</si>
  <si>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</si>
  <si>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</si>
  <si>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</si>
  <si>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</si>
  <si>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</si>
  <si>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</si>
  <si>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</si>
  <si>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</si>
  <si>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</si>
  <si>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</si>
  <si>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</si>
  <si>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</si>
  <si>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</si>
  <si>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</si>
  <si>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</si>
  <si>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</si>
  <si>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</si>
  <si>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</si>
  <si>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</si>
  <si>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</si>
  <si>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</si>
  <si>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</si>
  <si>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</si>
  <si>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</si>
  <si>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</si>
  <si>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</si>
  <si>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</si>
  <si>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</si>
  <si>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</si>
  <si>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</si>
  <si>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</si>
  <si>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</si>
  <si>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</si>
  <si>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</si>
  <si>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</si>
  <si>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</si>
  <si>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</si>
  <si>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</si>
  <si>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</si>
  <si>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</si>
  <si>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</si>
  <si>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</si>
  <si>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</si>
  <si>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</si>
  <si>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</si>
  <si>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</si>
  <si>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</si>
  <si>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</si>
  <si>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</si>
  <si>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</si>
  <si>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</si>
  <si>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</si>
  <si>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</si>
  <si>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</si>
  <si>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</si>
  <si>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</si>
  <si>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</si>
  <si>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</si>
  <si>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</si>
  <si>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</si>
  <si>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</si>
  <si>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</si>
  <si>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</si>
  <si>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</si>
  <si>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</si>
  <si>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</si>
  <si>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</si>
  <si>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</si>
  <si>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</si>
  <si>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</si>
  <si>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</si>
  <si>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</si>
  <si>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</si>
  <si>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</si>
  <si>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</si>
  <si>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</si>
  <si>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</si>
  <si>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</si>
  <si>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</si>
  <si>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</si>
  <si>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</si>
  <si>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</si>
  <si>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</si>
  <si>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</si>
  <si>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</si>
  <si>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</si>
  <si>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</si>
  <si>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</si>
  <si>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</si>
  <si>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</si>
  <si>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</si>
  <si>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</si>
  <si>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</si>
  <si>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</si>
  <si>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</si>
  <si>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</si>
  <si>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</si>
  <si>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</si>
  <si>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</si>
  <si>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</si>
  <si>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</si>
  <si>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</si>
  <si>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</si>
  <si>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</si>
  <si>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</si>
  <si>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</si>
  <si>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</si>
  <si>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</si>
  <si>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</si>
  <si>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</si>
  <si>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</si>
  <si>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</si>
  <si>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</si>
  <si>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</si>
  <si>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</si>
  <si>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</si>
  <si>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</si>
  <si>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</si>
  <si>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</si>
  <si>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</si>
  <si>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</si>
  <si>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</si>
  <si>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</si>
  <si>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</si>
  <si>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</si>
  <si>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</si>
  <si>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</si>
  <si>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</si>
  <si>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</si>
  <si>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</si>
  <si>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</si>
  <si>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</si>
  <si>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</si>
  <si>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</si>
  <si>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</si>
  <si>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</si>
  <si>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</si>
  <si>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</si>
  <si>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</si>
  <si>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</si>
  <si>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</si>
  <si>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</si>
  <si>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</si>
  <si>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</si>
  <si>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</si>
  <si>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</si>
  <si>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</si>
  <si>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</si>
  <si>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</si>
  <si>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</si>
  <si>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</si>
  <si>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</si>
  <si>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</si>
  <si>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</si>
  <si>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</si>
  <si>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</si>
  <si>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</si>
  <si>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</si>
  <si>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</si>
  <si>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</si>
  <si>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</si>
  <si>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</si>
  <si>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</si>
  <si>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</si>
  <si>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</si>
  <si>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</si>
  <si>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</si>
  <si>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</si>
  <si>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</si>
  <si>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</si>
  <si>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</si>
  <si>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</si>
  <si>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</si>
  <si>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</si>
  <si>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</si>
  <si>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</si>
  <si>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</si>
  <si>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</si>
  <si>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</si>
  <si>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</si>
  <si>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</si>
  <si>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</si>
  <si>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</si>
  <si>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</si>
  <si>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</si>
  <si>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</si>
  <si>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</si>
  <si>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</si>
  <si>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</si>
  <si>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</si>
  <si>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</si>
  <si>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</si>
  <si>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</si>
  <si>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</si>
  <si>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</si>
  <si>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</si>
  <si>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</si>
  <si>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</si>
  <si>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</si>
  <si>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</si>
  <si>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</si>
  <si>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</si>
  <si>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</si>
  <si>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</si>
  <si>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</si>
  <si>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</si>
  <si>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</si>
  <si>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</si>
  <si>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</si>
  <si>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</si>
  <si>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</si>
  <si>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</si>
  <si>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</si>
  <si>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</si>
  <si>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</si>
  <si>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</si>
  <si>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</si>
  <si>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</si>
  <si>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</si>
  <si>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</si>
  <si>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</si>
  <si>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</si>
  <si>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</si>
  <si>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</si>
  <si>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</si>
  <si>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</si>
  <si>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</si>
  <si>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</si>
  <si>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</si>
  <si>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</si>
  <si>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</si>
  <si>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</si>
  <si>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</si>
  <si>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</si>
  <si>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</si>
  <si>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</si>
  <si>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</si>
  <si>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</si>
  <si>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</si>
  <si>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</si>
  <si>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</si>
  <si>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</si>
  <si>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</si>
  <si>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</si>
  <si>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</si>
  <si>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</si>
  <si>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</si>
  <si>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</si>
  <si>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</si>
  <si>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</si>
  <si>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</si>
  <si>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</si>
  <si>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</si>
  <si>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</si>
  <si>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</si>
  <si>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</si>
  <si>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</si>
  <si>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</si>
  <si>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</si>
  <si>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</si>
  <si>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</si>
  <si>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</si>
  <si>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</si>
  <si>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</si>
  <si>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</si>
  <si>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</si>
  <si>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</si>
  <si>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</si>
  <si>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</si>
  <si>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</si>
  <si>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</si>
  <si>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</si>
  <si>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</si>
  <si>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</si>
  <si>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</si>
  <si>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</si>
  <si>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</si>
  <si>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</si>
  <si>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</si>
  <si>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</si>
  <si>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</si>
  <si>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</si>
  <si>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</si>
  <si>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</si>
  <si>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</si>
  <si>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</si>
  <si>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</si>
  <si>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</si>
  <si>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</si>
  <si>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</si>
  <si>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</si>
  <si>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</si>
  <si>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</si>
  <si>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</si>
  <si>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</si>
  <si>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</si>
  <si>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</si>
  <si>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</si>
  <si>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</si>
  <si>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</si>
  <si>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</si>
  <si>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</si>
  <si>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</si>
  <si>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</si>
  <si>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</si>
  <si>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</si>
  <si>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</si>
  <si>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</si>
  <si>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</si>
  <si>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</si>
  <si>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</si>
  <si>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</si>
  <si>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</si>
  <si>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</si>
  <si>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</si>
  <si>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</si>
  <si>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</si>
  <si>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</si>
  <si>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</si>
  <si>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</si>
  <si>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</si>
  <si>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</si>
  <si>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</si>
  <si>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</si>
  <si>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</si>
  <si>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</si>
  <si>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</si>
  <si>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</si>
  <si>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</si>
  <si>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</si>
  <si>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</si>
  <si>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</si>
  <si>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</si>
  <si>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</si>
  <si>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</si>
  <si>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</si>
  <si>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</si>
  <si>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</si>
  <si>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</si>
  <si>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</si>
  <si>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</si>
  <si>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</si>
  <si>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</si>
  <si>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</si>
  <si>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</si>
  <si>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</si>
  <si>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</si>
  <si>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</si>
  <si>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</si>
  <si>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</si>
  <si>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</si>
  <si>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</si>
  <si>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</si>
  <si>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</si>
  <si>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</si>
  <si>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</si>
  <si>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</si>
  <si>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</si>
  <si>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</si>
  <si>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</si>
  <si>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</si>
  <si>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</si>
  <si>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</si>
  <si>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</si>
  <si>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</si>
  <si>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</si>
  <si>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</si>
  <si>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</si>
  <si>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</si>
  <si>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</si>
  <si>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</si>
  <si>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</si>
  <si>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</si>
  <si>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</si>
  <si>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</si>
  <si>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</si>
  <si>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</si>
  <si>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</si>
  <si>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</si>
  <si>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</si>
  <si>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</si>
  <si>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</si>
  <si>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</si>
  <si>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</si>
  <si>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</si>
  <si>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</si>
  <si>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</si>
  <si>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</si>
  <si>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</si>
  <si>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</si>
  <si>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</si>
  <si>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</si>
  <si>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</si>
  <si>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</si>
  <si>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</si>
  <si>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</si>
  <si>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</si>
  <si>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</si>
  <si>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</si>
  <si>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</si>
  <si>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</si>
  <si>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</si>
  <si>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</si>
  <si>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</si>
  <si>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</si>
  <si>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</si>
  <si>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</si>
  <si>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</si>
  <si>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</si>
  <si>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</si>
  <si>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</si>
  <si>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</si>
  <si>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</si>
  <si>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</si>
  <si>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</si>
  <si>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</si>
  <si>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</si>
  <si>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</si>
  <si>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</si>
  <si>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</si>
  <si>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</si>
  <si>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</si>
  <si>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</si>
  <si>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</si>
  <si>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</si>
  <si>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</si>
  <si>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</si>
  <si>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</si>
  <si>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</si>
  <si>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</si>
  <si>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</si>
  <si>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</si>
  <si>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</si>
  <si>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</si>
  <si>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</si>
  <si>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</si>
  <si>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</si>
  <si>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</si>
  <si>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</si>
  <si>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</si>
  <si>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</si>
  <si>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</si>
  <si>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</si>
  <si>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</si>
  <si>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</si>
  <si>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</si>
  <si>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</si>
  <si>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</si>
  <si>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</si>
  <si>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</si>
  <si>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</si>
  <si>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</si>
  <si>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</si>
  <si>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</si>
  <si>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</si>
  <si>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</si>
  <si>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</si>
  <si>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</si>
  <si>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</si>
  <si>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</si>
  <si>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</si>
  <si>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</si>
  <si>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</si>
  <si>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</si>
  <si>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</si>
  <si>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</si>
  <si>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</si>
  <si>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</si>
  <si>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</si>
  <si>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</si>
  <si>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</si>
  <si>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</si>
  <si>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</si>
  <si>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</si>
  <si>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</si>
  <si>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</si>
  <si>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</si>
  <si>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</si>
  <si>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</si>
  <si>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</si>
  <si>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</si>
  <si>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</si>
  <si>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</si>
  <si>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</si>
  <si>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</si>
  <si>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</si>
  <si>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</si>
  <si>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</si>
  <si>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</si>
  <si>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</si>
  <si>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</si>
  <si>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</si>
  <si>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</si>
  <si>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</si>
  <si>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</si>
  <si>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</si>
  <si>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</si>
  <si>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</si>
  <si>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</si>
  <si>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</si>
  <si>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</si>
  <si>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</si>
  <si>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</si>
  <si>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</si>
  <si>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</si>
  <si>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</si>
  <si>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</si>
  <si>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</si>
  <si>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</si>
  <si>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</si>
  <si>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</si>
  <si>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</si>
  <si>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</si>
  <si>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</si>
  <si>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</si>
  <si>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</si>
  <si>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</si>
  <si>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</si>
  <si>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</si>
  <si>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</si>
  <si>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</si>
  <si>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</si>
  <si>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</si>
  <si>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</si>
  <si>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</si>
  <si>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</si>
  <si>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</si>
  <si>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</si>
  <si>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</si>
  <si>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</si>
  <si>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</si>
  <si>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</si>
  <si>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</si>
  <si>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</si>
  <si>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</si>
  <si>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</si>
  <si>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</si>
  <si>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</si>
  <si>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</si>
  <si>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</si>
  <si>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</si>
  <si>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</si>
  <si>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</si>
  <si>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</si>
  <si>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</si>
  <si>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</si>
  <si>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</si>
  <si>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</si>
  <si>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</si>
  <si>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</si>
  <si>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</si>
  <si>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</si>
  <si>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</si>
  <si>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</si>
  <si>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</si>
  <si>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</si>
  <si>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</si>
  <si>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</si>
  <si>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</si>
  <si>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</si>
  <si>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</si>
  <si>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</si>
  <si>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</si>
  <si>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</si>
  <si>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</si>
  <si>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</si>
  <si>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</si>
  <si>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</si>
  <si>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</si>
  <si>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</si>
  <si>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</si>
  <si>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</si>
  <si>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</si>
  <si>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</si>
  <si>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</si>
  <si>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</si>
  <si>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</si>
  <si>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</si>
  <si>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</si>
  <si>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</si>
  <si>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</si>
  <si>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</si>
  <si>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</si>
  <si>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</si>
  <si>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</si>
  <si>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</si>
  <si>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</si>
  <si>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</si>
  <si>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</si>
  <si>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</si>
  <si>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</si>
  <si>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</si>
  <si>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</si>
  <si>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</si>
  <si>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</si>
  <si>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</si>
  <si>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</si>
  <si>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</si>
  <si>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</si>
  <si>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</si>
  <si>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</si>
  <si>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</si>
  <si>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</si>
  <si>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</si>
  <si>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</si>
  <si>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</si>
  <si>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</si>
  <si>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</si>
  <si>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</si>
  <si>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</si>
  <si>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</si>
  <si>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</si>
  <si>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</si>
  <si>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</si>
  <si>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</si>
  <si>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</si>
  <si>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</si>
  <si>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</si>
  <si>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</si>
  <si>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</si>
  <si>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</si>
  <si>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</si>
  <si>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</si>
  <si>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</si>
  <si>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</si>
  <si>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</si>
  <si>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</si>
  <si>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</si>
  <si>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</si>
  <si>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</si>
  <si>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</si>
  <si>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</si>
  <si>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</si>
  <si>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</si>
  <si>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</si>
  <si>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</si>
  <si>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</si>
  <si>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</si>
  <si>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</si>
  <si>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</si>
  <si>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</si>
  <si>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</si>
  <si>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</si>
  <si>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</si>
  <si>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</si>
  <si>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</si>
  <si>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</si>
  <si>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</si>
  <si>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</si>
  <si>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</si>
  <si>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</si>
  <si>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</si>
  <si>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</si>
  <si>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</si>
  <si>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</si>
  <si>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</si>
  <si>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</si>
  <si>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</si>
  <si>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</si>
  <si>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</si>
  <si>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</si>
  <si>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</si>
  <si>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</si>
  <si>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</si>
  <si>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</si>
  <si>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</si>
  <si>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</si>
  <si>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</si>
  <si>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</si>
  <si>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</si>
  <si>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</si>
  <si>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</si>
  <si>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</si>
  <si>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</si>
  <si>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</si>
  <si>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</si>
  <si>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</si>
  <si>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</si>
  <si>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</si>
  <si>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</si>
  <si>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</si>
  <si>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</si>
  <si>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</si>
  <si>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</si>
  <si>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</si>
  <si>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</si>
  <si>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</si>
  <si>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</si>
  <si>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</si>
  <si>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</si>
  <si>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</si>
  <si>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</si>
  <si>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</si>
  <si>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</si>
  <si>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</si>
  <si>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</si>
  <si>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</si>
  <si>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</si>
  <si>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</si>
  <si>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</si>
  <si>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</si>
  <si>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</si>
  <si>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</si>
  <si>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</si>
  <si>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</si>
  <si>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</si>
  <si>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</si>
  <si>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</si>
  <si>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</si>
  <si>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</si>
  <si>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</si>
  <si>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</si>
  <si>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</si>
  <si>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</si>
  <si>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</si>
  <si>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</si>
  <si>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</si>
  <si>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</si>
  <si>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</si>
  <si>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</si>
  <si>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</si>
  <si>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</si>
  <si>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</si>
  <si>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</si>
  <si>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</si>
  <si>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</si>
  <si>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</si>
  <si>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</si>
  <si>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</si>
  <si>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</si>
  <si>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</si>
  <si>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</si>
  <si>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</si>
  <si>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</si>
  <si>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</si>
  <si>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</si>
  <si>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</si>
  <si>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</si>
  <si>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</si>
  <si>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</si>
  <si>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</si>
  <si>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</si>
  <si>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</si>
  <si>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</si>
  <si>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</si>
  <si>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</si>
  <si>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</si>
  <si>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</si>
  <si>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</si>
  <si>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</si>
  <si>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</si>
  <si>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</si>
  <si>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</si>
  <si>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</si>
  <si>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</si>
  <si>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</si>
  <si>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</si>
  <si>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</si>
  <si>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</si>
  <si>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</si>
  <si>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</si>
  <si>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</si>
  <si>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</si>
  <si>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</si>
  <si>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</si>
  <si>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</si>
  <si>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</si>
  <si>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</si>
  <si>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</si>
  <si>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</si>
  <si>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</si>
  <si>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</si>
  <si>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</si>
  <si>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</si>
  <si>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</si>
  <si>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</si>
  <si>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</si>
  <si>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</si>
  <si>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</si>
  <si>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</si>
  <si>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</si>
  <si>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</si>
  <si>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</si>
  <si>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</si>
  <si>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</si>
  <si>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</si>
  <si>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</si>
  <si>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</si>
  <si>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</si>
  <si>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</si>
  <si>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</si>
  <si>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</si>
  <si>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</si>
  <si>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</si>
  <si>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</si>
  <si>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</si>
  <si>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</si>
  <si>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</si>
  <si>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</si>
  <si>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</si>
  <si>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</si>
  <si>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</si>
  <si>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</si>
  <si>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</si>
  <si>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</si>
  <si>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</si>
  <si>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</si>
  <si>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</si>
  <si>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</si>
  <si>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</si>
  <si>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</si>
  <si>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</si>
  <si>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</si>
  <si>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</si>
  <si>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</si>
  <si>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</si>
  <si>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</si>
  <si>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</si>
  <si>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</si>
  <si>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</si>
  <si>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</si>
  <si>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</si>
  <si>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</si>
  <si>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</si>
  <si>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</si>
  <si>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</si>
  <si>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</si>
  <si>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</si>
  <si>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</si>
  <si>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</si>
  <si>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</si>
  <si>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</si>
  <si>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</si>
  <si>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</si>
  <si>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</si>
  <si>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</si>
  <si>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</si>
  <si>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</si>
  <si>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</si>
  <si>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</si>
  <si>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</si>
  <si>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</si>
  <si>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</si>
  <si>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</si>
  <si>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</si>
  <si>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</si>
  <si>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</si>
  <si>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</si>
  <si>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</si>
  <si>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</si>
  <si>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</si>
  <si>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</si>
  <si>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</si>
  <si>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</si>
  <si>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</si>
  <si>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</si>
  <si>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</si>
  <si>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</si>
  <si>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</si>
  <si>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</si>
  <si>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</si>
  <si>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</si>
  <si>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</si>
  <si>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</si>
  <si>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</si>
  <si>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</si>
  <si>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</si>
  <si>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</si>
  <si>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</si>
  <si>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</si>
  <si>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</si>
  <si>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</si>
  <si>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</si>
  <si>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</si>
  <si>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</si>
  <si>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</si>
  <si>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</si>
  <si>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</si>
  <si>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</si>
  <si>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</si>
  <si>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</si>
  <si>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</si>
  <si>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</si>
  <si>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</si>
  <si>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</si>
  <si>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</si>
  <si>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</si>
  <si>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</si>
  <si>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</si>
  <si>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</si>
  <si>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</si>
  <si>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</si>
  <si>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</si>
  <si>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</si>
  <si>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</si>
  <si>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</si>
  <si>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</si>
  <si>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</si>
  <si>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</si>
  <si>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</si>
  <si>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</si>
  <si>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</si>
  <si>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</si>
  <si>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</si>
  <si>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</si>
  <si>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</si>
  <si>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</si>
  <si>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</si>
  <si>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</si>
  <si>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</si>
  <si>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</si>
  <si>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</si>
  <si>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</si>
  <si>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</si>
  <si>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</si>
  <si>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</si>
  <si>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</si>
  <si>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</si>
  <si>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</si>
  <si>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</si>
  <si>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</si>
  <si>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</si>
  <si>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</si>
  <si>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</si>
  <si>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</si>
  <si>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</si>
  <si>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</si>
  <si>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</si>
  <si>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</si>
  <si>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</si>
  <si>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</si>
  <si>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</si>
  <si>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</si>
  <si>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</si>
  <si>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</si>
  <si>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</si>
  <si>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</si>
  <si>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</si>
  <si>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</si>
  <si>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</si>
  <si>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</si>
  <si>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</si>
  <si>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</si>
  <si>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</si>
  <si>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</si>
  <si>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</si>
  <si>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</si>
  <si>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</si>
  <si>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</si>
  <si>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</si>
  <si>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</si>
  <si>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</si>
  <si>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</si>
  <si>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</si>
  <si>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</si>
  <si>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</si>
  <si>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</si>
  <si>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</si>
  <si>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</si>
  <si>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</si>
  <si>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</si>
  <si>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</si>
  <si>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</si>
  <si>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</si>
  <si>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</si>
  <si>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</si>
  <si>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</si>
  <si>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</si>
  <si>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</si>
  <si>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</si>
  <si>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</si>
  <si>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</si>
  <si>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</si>
  <si>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</si>
  <si>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</si>
  <si>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</si>
  <si>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</si>
  <si>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</si>
  <si>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</si>
  <si>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</si>
  <si>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</si>
  <si>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</si>
  <si>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</si>
  <si>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</si>
  <si>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</si>
  <si>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</si>
  <si>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</si>
  <si>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</si>
  <si>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</si>
  <si>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</si>
  <si>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</si>
  <si>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</si>
  <si>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</si>
  <si>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</si>
  <si>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</si>
  <si>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</si>
  <si>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</si>
  <si>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</si>
  <si>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</si>
  <si>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</si>
  <si>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</si>
  <si>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</si>
  <si>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</si>
  <si>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</si>
  <si>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</si>
  <si>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</si>
  <si>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</si>
  <si>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</si>
  <si>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</si>
  <si>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</si>
  <si>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</si>
  <si>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</si>
  <si>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</si>
  <si>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</si>
  <si>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</si>
  <si>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</si>
  <si>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</si>
  <si>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</si>
  <si>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</si>
  <si>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</si>
  <si>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</si>
  <si>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</si>
  <si>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</si>
  <si>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</si>
  <si>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</si>
  <si>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</si>
  <si>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</si>
  <si>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</si>
  <si>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</si>
  <si>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</si>
  <si>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</si>
  <si>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</si>
  <si>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</si>
  <si>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</si>
  <si>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</si>
  <si>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</si>
  <si>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</si>
  <si>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</si>
  <si>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</si>
  <si>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</si>
  <si>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</si>
  <si>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</si>
  <si>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</si>
  <si>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</si>
  <si>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</si>
  <si>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</si>
  <si>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</si>
  <si>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</si>
  <si>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</si>
  <si>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</si>
  <si>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</si>
  <si>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</si>
  <si>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</si>
  <si>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</si>
  <si>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</si>
  <si>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</si>
  <si>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</si>
  <si>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</si>
  <si>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</si>
  <si>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</si>
  <si>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</si>
  <si>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</si>
  <si>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</si>
  <si>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</si>
  <si>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</si>
  <si>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</si>
  <si>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</si>
  <si>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</si>
  <si>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</si>
  <si>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</si>
  <si>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</si>
  <si>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</si>
  <si>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</si>
  <si>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</si>
  <si>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</si>
  <si>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</si>
  <si>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</si>
  <si>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</si>
  <si>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</si>
  <si>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</si>
  <si>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</si>
  <si>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</si>
  <si>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</si>
  <si>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</si>
  <si>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</si>
  <si>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</si>
  <si>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</si>
  <si>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</si>
  <si>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</si>
  <si>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</si>
  <si>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</si>
  <si>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</si>
  <si>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</si>
  <si>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</si>
  <si>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</si>
  <si>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</si>
  <si>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</si>
  <si>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</si>
  <si>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</si>
  <si>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</si>
  <si>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</si>
  <si>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</si>
  <si>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</si>
  <si>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</si>
  <si>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</si>
  <si>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</si>
  <si>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</si>
  <si>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</si>
  <si>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</si>
  <si>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</si>
  <si>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</si>
  <si>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</si>
  <si>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</si>
  <si>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</si>
  <si>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</si>
  <si>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</si>
  <si>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</si>
  <si>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</si>
  <si>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</si>
  <si>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</si>
  <si>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</si>
  <si>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</si>
  <si>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</si>
  <si>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</si>
  <si>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</si>
  <si>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</si>
  <si>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</si>
  <si>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</si>
  <si>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</si>
  <si>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</si>
  <si>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</si>
  <si>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</si>
  <si>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</si>
  <si>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</si>
  <si>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</si>
  <si>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</si>
  <si>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</si>
  <si>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</si>
  <si>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</si>
  <si>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</si>
  <si>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</si>
  <si>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</si>
  <si>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</si>
  <si>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</si>
  <si>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</si>
  <si>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</si>
  <si>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</si>
  <si>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</si>
  <si>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</si>
  <si>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</si>
  <si>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</si>
  <si>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</si>
  <si>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</si>
  <si>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</si>
  <si>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</si>
  <si>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</si>
  <si>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</si>
  <si>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</si>
  <si>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</si>
  <si>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</si>
  <si>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</si>
  <si>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</si>
  <si>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</si>
  <si>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</si>
  <si>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</si>
  <si>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</si>
  <si>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</si>
  <si>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</si>
  <si>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</si>
  <si>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</si>
  <si>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</si>
  <si>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</si>
  <si>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</si>
  <si>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</si>
  <si>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</si>
  <si>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</si>
  <si>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</si>
  <si>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</si>
  <si>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</si>
  <si>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</si>
  <si>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</si>
  <si>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</si>
  <si>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</si>
  <si>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</si>
  <si>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</si>
  <si>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</si>
  <si>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</si>
  <si>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</si>
  <si>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</si>
  <si>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</si>
  <si>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</si>
  <si>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</si>
  <si>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</si>
  <si>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</si>
  <si>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</si>
  <si>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</si>
  <si>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</si>
  <si>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</si>
  <si>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</si>
  <si>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</si>
  <si>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</si>
  <si>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</si>
  <si>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</si>
  <si>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</si>
  <si>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</si>
  <si>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</si>
  <si>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</si>
  <si>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</si>
  <si>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</si>
  <si>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</si>
  <si>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</si>
  <si>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</si>
  <si>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</si>
  <si>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</si>
  <si>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</si>
  <si>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</si>
  <si>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</si>
  <si>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</si>
  <si>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</si>
  <si>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</si>
  <si>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</si>
  <si>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</si>
  <si>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</si>
  <si>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</si>
  <si>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</si>
  <si>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</si>
  <si>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</si>
  <si>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</si>
  <si>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</si>
  <si>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</si>
  <si>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</si>
  <si>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</si>
  <si>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</si>
  <si>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</si>
  <si>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</si>
  <si>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</si>
  <si>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</si>
  <si>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</si>
  <si>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</si>
  <si>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</si>
  <si>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</si>
  <si>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</si>
  <si>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</si>
  <si>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</si>
  <si>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</si>
  <si>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</si>
  <si>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</si>
  <si>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</si>
  <si>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</si>
  <si>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</si>
  <si>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</si>
  <si>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</si>
  <si>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</si>
  <si>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</si>
  <si>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</si>
  <si>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</si>
  <si>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</si>
  <si>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</si>
  <si>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</si>
  <si>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</si>
  <si>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</si>
  <si>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</si>
  <si>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</si>
  <si>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</si>
  <si>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</si>
  <si>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</si>
  <si>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</si>
  <si>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</si>
  <si>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</si>
  <si>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</si>
  <si>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</si>
  <si>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</si>
  <si>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</si>
  <si>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</si>
  <si>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</si>
  <si>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</si>
  <si>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</si>
  <si>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</si>
  <si>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</si>
  <si>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</si>
  <si>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</si>
  <si>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</si>
  <si>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</si>
  <si>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</si>
  <si>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</si>
  <si>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</si>
  <si>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</si>
  <si>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</si>
  <si>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</si>
  <si>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</si>
  <si>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</si>
  <si>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</si>
  <si>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</si>
  <si>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</si>
  <si>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</si>
  <si>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</si>
  <si>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</si>
  <si>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</si>
  <si>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</si>
  <si>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</si>
  <si>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</si>
  <si>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</si>
  <si>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</si>
  <si>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</si>
  <si>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</si>
  <si>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</si>
  <si>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</si>
  <si>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</si>
  <si>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</si>
  <si>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</si>
  <si>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</si>
  <si>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</si>
  <si>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</si>
  <si>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</si>
  <si>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</si>
  <si>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</si>
  <si>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</si>
  <si>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</si>
  <si>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</si>
  <si>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</si>
  <si>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</si>
  <si>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</si>
  <si>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</si>
  <si>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</si>
  <si>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</si>
  <si>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</si>
  <si>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</si>
  <si>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</si>
  <si>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</si>
  <si>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</si>
  <si>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</si>
  <si>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</si>
  <si>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</si>
  <si>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</si>
  <si>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</si>
  <si>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</si>
  <si>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</si>
  <si>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</si>
  <si>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</si>
  <si>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</si>
  <si>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</si>
  <si>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</si>
  <si>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</si>
  <si>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</si>
  <si>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</si>
  <si>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</si>
  <si>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</si>
  <si>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</si>
  <si>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</si>
  <si>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</si>
  <si>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</si>
  <si>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</si>
  <si>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</si>
  <si>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</si>
  <si>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</si>
  <si>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</si>
  <si>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</si>
  <si>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</si>
  <si>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</si>
  <si>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</si>
  <si>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</si>
  <si>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</si>
  <si>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</si>
  <si>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</si>
  <si>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</si>
  <si>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</si>
  <si>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</si>
  <si>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</si>
  <si>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</si>
  <si>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</si>
  <si>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</si>
  <si>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</si>
  <si>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</si>
  <si>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</si>
  <si>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</si>
  <si>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</si>
  <si>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</si>
  <si>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</si>
  <si>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</si>
  <si>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</si>
  <si>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</si>
  <si>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</si>
  <si>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</si>
  <si>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</si>
  <si>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</si>
  <si>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</si>
  <si>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</si>
  <si>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</si>
  <si>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</si>
  <si>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</si>
  <si>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</si>
  <si>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</si>
  <si>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</si>
  <si>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</si>
  <si>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</si>
  <si>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</si>
  <si>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</si>
  <si>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</si>
  <si>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</si>
  <si>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</si>
  <si>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</si>
  <si>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</si>
  <si>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</si>
  <si>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</si>
  <si>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</si>
  <si>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</si>
  <si>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</si>
  <si>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</si>
  <si>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</si>
  <si>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</si>
  <si>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</si>
  <si>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</si>
  <si>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</si>
  <si>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</si>
  <si>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</si>
  <si>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</si>
  <si>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</si>
  <si>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</si>
  <si>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</si>
  <si>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</si>
  <si>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</si>
  <si>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</si>
  <si>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</si>
  <si>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</si>
  <si>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</si>
  <si>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</si>
  <si>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</si>
  <si>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</si>
  <si>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</si>
  <si>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</si>
  <si>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</si>
  <si>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</si>
  <si>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</si>
  <si>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</si>
  <si>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</si>
  <si>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</si>
  <si>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</si>
  <si>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</si>
  <si>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</si>
  <si>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</si>
  <si>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</si>
  <si>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</si>
  <si>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</si>
  <si>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</si>
  <si>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</si>
  <si>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</si>
  <si>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</si>
  <si>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</si>
  <si>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</si>
  <si>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</si>
  <si>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</si>
  <si>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</si>
  <si>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</si>
  <si>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</si>
  <si>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</si>
  <si>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</si>
  <si>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</si>
  <si>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</si>
  <si>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</si>
  <si>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</si>
  <si>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</si>
  <si>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</si>
  <si>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</si>
  <si>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</si>
  <si>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</si>
  <si>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</si>
  <si>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</si>
  <si>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</si>
  <si>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</si>
  <si>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</si>
  <si>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</si>
  <si>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</si>
  <si>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</si>
  <si>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</si>
  <si>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</si>
  <si>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</si>
  <si>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</si>
  <si>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</si>
  <si>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</si>
  <si>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</si>
  <si>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</si>
  <si>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</si>
  <si>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</si>
  <si>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</si>
  <si>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</si>
  <si>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</si>
  <si>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</si>
  <si>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</si>
  <si>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</si>
  <si>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</si>
  <si>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</si>
  <si>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</si>
  <si>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</si>
  <si>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</si>
  <si>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</si>
  <si>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</si>
  <si>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</si>
  <si>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</si>
  <si>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</si>
  <si>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</si>
  <si>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</si>
  <si>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</si>
  <si>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</si>
  <si>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</si>
  <si>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</si>
  <si>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</si>
  <si>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</si>
  <si>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</si>
  <si>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</si>
  <si>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</si>
  <si>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</si>
  <si>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</si>
  <si>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</si>
  <si>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</si>
  <si>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</si>
  <si>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</si>
  <si>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</si>
  <si>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</si>
  <si>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</si>
  <si>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</si>
  <si>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</si>
  <si>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</si>
  <si>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</si>
  <si>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</si>
  <si>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</si>
  <si>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</si>
  <si>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</si>
  <si>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</si>
  <si>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</si>
  <si>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</si>
  <si>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</si>
  <si>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</si>
  <si>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</si>
  <si>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</si>
  <si>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</si>
  <si>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</si>
  <si>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</si>
  <si>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</si>
  <si>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</si>
  <si>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</si>
  <si>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</si>
  <si>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</si>
  <si>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</si>
  <si>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</si>
  <si>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</si>
  <si>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</si>
  <si>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</si>
  <si>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</si>
  <si>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</si>
  <si>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</si>
  <si>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</si>
  <si>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</si>
  <si>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</si>
  <si>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</si>
  <si>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</si>
  <si>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</si>
  <si>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</si>
  <si>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</si>
  <si>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</si>
  <si>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</si>
  <si>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</si>
  <si>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</si>
  <si>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</si>
  <si>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</si>
  <si>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</si>
  <si>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</si>
  <si>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</si>
  <si>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</si>
  <si>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</si>
  <si>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</si>
  <si>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</si>
  <si>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</si>
  <si>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</si>
  <si>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</si>
  <si>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</si>
  <si>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</si>
  <si>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</si>
  <si>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</si>
  <si>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</si>
  <si>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</si>
  <si>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</si>
  <si>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</si>
  <si>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</si>
  <si>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</si>
  <si>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</si>
  <si>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</si>
  <si>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</si>
  <si>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</si>
  <si>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</si>
  <si>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</si>
  <si>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</si>
  <si>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</si>
  <si>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</si>
  <si>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</si>
  <si>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</si>
  <si>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</si>
  <si>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</si>
  <si>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</si>
  <si>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</si>
  <si>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</si>
  <si>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</si>
  <si>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</si>
  <si>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</si>
  <si>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</si>
  <si>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</si>
  <si>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</si>
  <si>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</si>
  <si>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</si>
  <si>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</si>
  <si>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</si>
  <si>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</si>
  <si>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</si>
  <si>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</si>
  <si>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</si>
  <si>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</si>
  <si>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</si>
  <si>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</si>
  <si>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</si>
  <si>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</si>
  <si>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</si>
  <si>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</si>
  <si>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</si>
  <si>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</si>
  <si>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</si>
  <si>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</si>
  <si>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</si>
  <si>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</si>
  <si>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</si>
  <si>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</si>
  <si>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</si>
  <si>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</si>
  <si>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</si>
  <si>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</si>
  <si>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</si>
  <si>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</si>
  <si>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</si>
  <si>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</si>
  <si>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</si>
  <si>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</si>
  <si>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</si>
  <si>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</si>
  <si>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</si>
  <si>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</si>
  <si>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</si>
  <si>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</si>
  <si>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</si>
  <si>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</si>
  <si>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</si>
  <si>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</si>
  <si>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</si>
  <si>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</si>
  <si>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</si>
  <si>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</si>
  <si>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</si>
  <si>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</si>
  <si>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</si>
  <si>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</si>
  <si>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</si>
  <si>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</si>
  <si>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</si>
  <si>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</si>
  <si>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</si>
  <si>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</si>
  <si>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</si>
  <si>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</si>
  <si>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</si>
  <si>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</si>
  <si>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</si>
  <si>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</si>
  <si>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</si>
  <si>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</si>
  <si>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</si>
  <si>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</si>
  <si>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</si>
  <si>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</si>
  <si>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</si>
  <si>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</si>
  <si>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</si>
  <si>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</si>
  <si>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</si>
  <si>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</si>
  <si>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</si>
  <si>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</si>
  <si>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</si>
  <si>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</si>
  <si>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</si>
  <si>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</si>
  <si>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</si>
  <si>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</si>
  <si>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</si>
  <si>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</si>
  <si>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</si>
  <si>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</si>
  <si>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</si>
  <si>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</si>
  <si>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</si>
  <si>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</si>
  <si>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</si>
  <si>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</si>
  <si>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</si>
  <si>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</si>
  <si>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</si>
  <si>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</si>
  <si>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</si>
  <si>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</si>
  <si>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</si>
  <si>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</si>
  <si>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</si>
  <si>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</si>
  <si>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</si>
  <si>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</si>
  <si>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</si>
  <si>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</si>
  <si>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</si>
  <si>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</si>
  <si>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</si>
  <si>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</si>
  <si>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</si>
  <si>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</si>
  <si>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</si>
  <si>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</si>
  <si>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</si>
  <si>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</si>
  <si>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</si>
  <si>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</si>
  <si>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</si>
  <si>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</si>
  <si>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</si>
  <si>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</si>
  <si>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</si>
  <si>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</si>
  <si>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</si>
  <si>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</si>
  <si>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</si>
  <si>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</si>
  <si>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</si>
  <si>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</si>
  <si>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</si>
  <si>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</si>
  <si>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</si>
  <si>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</si>
  <si>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</si>
  <si>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</si>
  <si>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</si>
  <si>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</si>
  <si>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</si>
  <si>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</si>
  <si>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</si>
  <si>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</si>
  <si>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</si>
  <si>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</si>
  <si>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</si>
  <si>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</si>
  <si>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</si>
  <si>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</si>
  <si>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</si>
  <si>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</si>
  <si>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</si>
  <si>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</si>
  <si>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</si>
  <si>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</si>
  <si>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</si>
  <si>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</si>
  <si>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</si>
  <si>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</si>
  <si>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</si>
  <si>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</si>
  <si>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</si>
  <si>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</si>
  <si>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</si>
  <si>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</si>
  <si>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</si>
  <si>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</si>
  <si>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</si>
  <si>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</si>
  <si>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</si>
  <si>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</si>
  <si>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</si>
  <si>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</si>
  <si>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</si>
  <si>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</si>
  <si>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</si>
  <si>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</si>
  <si>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</si>
  <si>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</si>
  <si>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</si>
  <si>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</si>
  <si>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</si>
  <si>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</si>
  <si>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</si>
  <si>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</si>
  <si>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</si>
  <si>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</si>
  <si>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</si>
  <si>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</si>
  <si>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</si>
  <si>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</si>
  <si>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</si>
  <si>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</si>
  <si>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</si>
  <si>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</si>
  <si>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</si>
  <si>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</si>
  <si>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</si>
  <si>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</si>
  <si>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</si>
  <si>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</si>
  <si>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</si>
  <si>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</si>
  <si>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</si>
  <si>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</si>
  <si>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</si>
  <si>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</si>
  <si>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</si>
  <si>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</si>
  <si>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</si>
  <si>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</si>
  <si>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</si>
  <si>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</si>
  <si>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</si>
  <si>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</si>
  <si>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</si>
  <si>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</si>
  <si>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</si>
  <si>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</si>
  <si>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</si>
  <si>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</si>
  <si>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</si>
  <si>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</si>
  <si>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</si>
  <si>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</si>
  <si>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</si>
  <si>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</si>
  <si>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</si>
  <si>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</si>
  <si>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</si>
  <si>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</si>
  <si>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</si>
  <si>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</si>
  <si>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</si>
  <si>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</si>
  <si>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</si>
  <si>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</si>
  <si>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</si>
  <si>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</si>
  <si>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</si>
  <si>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</si>
  <si>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</si>
  <si>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</si>
  <si>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</si>
  <si>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</si>
  <si>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</si>
  <si>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</si>
  <si>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</si>
  <si>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</si>
  <si>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</si>
  <si>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</si>
  <si>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</si>
  <si>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</si>
  <si>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</si>
  <si>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</si>
  <si>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</si>
  <si>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</si>
  <si>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</si>
  <si>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</si>
  <si>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</si>
  <si>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</si>
  <si>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</si>
  <si>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</si>
  <si>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</si>
  <si>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</si>
  <si>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</si>
  <si>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</si>
  <si>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</si>
  <si>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</si>
  <si>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</si>
  <si>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</si>
  <si>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</si>
  <si>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</si>
  <si>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</si>
  <si>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</si>
  <si>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</si>
  <si>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</si>
  <si>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</si>
  <si>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</si>
  <si>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</si>
  <si>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</si>
  <si>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</si>
  <si>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</si>
  <si>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</si>
  <si>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</si>
  <si>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</si>
  <si>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</si>
  <si>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</si>
  <si>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</si>
  <si>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</si>
  <si>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</si>
  <si>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</si>
  <si>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</si>
  <si>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</si>
  <si>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</si>
  <si>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</si>
  <si>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</si>
  <si>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</si>
  <si>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</si>
  <si>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</si>
  <si>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</si>
  <si>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</si>
  <si>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</si>
  <si>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</si>
  <si>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</si>
  <si>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</si>
  <si>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</si>
  <si>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</si>
  <si>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</si>
  <si>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</si>
  <si>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</si>
  <si>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</si>
  <si>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</si>
  <si>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</si>
  <si>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</si>
  <si>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</si>
  <si>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</si>
  <si>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</si>
  <si>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</si>
  <si>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</si>
  <si>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</si>
  <si>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</si>
  <si>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</si>
  <si>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</si>
  <si>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</si>
  <si>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</si>
  <si>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</si>
  <si>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</si>
  <si>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</si>
  <si>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</si>
  <si>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</si>
  <si>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</si>
  <si>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</si>
  <si>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</si>
  <si>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</si>
  <si>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</si>
  <si>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</si>
  <si>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</si>
  <si>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</si>
  <si>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</si>
  <si>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</si>
  <si>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</si>
  <si>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</si>
  <si>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</si>
  <si>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</si>
  <si>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</si>
  <si>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</si>
  <si>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</si>
  <si>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</si>
  <si>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</si>
  <si>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</si>
  <si>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</si>
  <si>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</si>
  <si>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</si>
  <si>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</si>
  <si>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</si>
  <si>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</si>
  <si>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</si>
  <si>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</si>
  <si>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</si>
  <si>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</si>
  <si>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</si>
  <si>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</si>
  <si>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</si>
  <si>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</si>
  <si>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</si>
  <si>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</si>
  <si>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</si>
  <si>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</si>
  <si>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</si>
  <si>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</si>
  <si>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</si>
  <si>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</si>
  <si>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</si>
  <si>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</si>
  <si>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</si>
  <si>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</si>
  <si>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</si>
  <si>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</si>
  <si>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</si>
  <si>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</si>
  <si>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</si>
  <si>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</si>
  <si>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</si>
  <si>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</si>
  <si>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</si>
  <si>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</si>
  <si>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</si>
  <si>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</si>
  <si>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</si>
  <si>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</si>
  <si>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</si>
  <si>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</si>
  <si>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</si>
  <si>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</si>
  <si>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</si>
  <si>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</si>
  <si>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</si>
  <si>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</si>
  <si>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</si>
  <si>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</si>
  <si>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</si>
  <si>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</si>
  <si>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</si>
  <si>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</si>
  <si>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</si>
  <si>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</si>
  <si>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</si>
  <si>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</si>
  <si>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</si>
  <si>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</si>
  <si>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</si>
  <si>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</si>
  <si>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</si>
  <si>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</si>
  <si>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</si>
  <si>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</si>
  <si>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</si>
  <si>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</si>
  <si>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</si>
  <si>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</si>
  <si>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</si>
  <si>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</si>
  <si>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</si>
  <si>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</si>
  <si>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</si>
  <si>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</si>
  <si>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</si>
  <si>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</si>
  <si>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</si>
  <si>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</si>
  <si>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</si>
  <si>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</si>
  <si>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</si>
  <si>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</si>
  <si>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</si>
  <si>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</si>
  <si>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</si>
  <si>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</si>
  <si>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</si>
  <si>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</si>
  <si>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</si>
  <si>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</si>
  <si>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</si>
  <si>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</si>
  <si>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</si>
  <si>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</si>
  <si>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</si>
  <si>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</si>
  <si>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</si>
  <si>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</si>
  <si>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</si>
  <si>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</si>
  <si>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</si>
  <si>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</si>
  <si>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</si>
  <si>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</si>
  <si>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</si>
  <si>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</si>
  <si>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</si>
  <si>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</si>
  <si>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</si>
  <si>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</si>
  <si>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</si>
  <si>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</si>
  <si>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</si>
  <si>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</si>
  <si>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</si>
  <si>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</si>
  <si>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</si>
  <si>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</si>
  <si>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</si>
  <si>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</si>
  <si>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</si>
  <si>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</si>
  <si>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</si>
  <si>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</si>
  <si>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</si>
  <si>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</si>
  <si>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</si>
  <si>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</si>
  <si>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</si>
  <si>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</si>
  <si>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</si>
  <si>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</si>
  <si>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</si>
  <si>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</si>
  <si>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</si>
  <si>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</si>
  <si>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</si>
  <si>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</si>
  <si>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</si>
  <si>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</si>
  <si>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</si>
  <si>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</si>
  <si>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</si>
  <si>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</si>
  <si>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</si>
  <si>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</si>
  <si>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</si>
  <si>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</si>
  <si>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</si>
  <si>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</si>
  <si>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</si>
  <si>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</si>
  <si>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</si>
  <si>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</si>
  <si>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</si>
  <si>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</si>
  <si>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</si>
  <si>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</si>
  <si>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</si>
  <si>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</si>
  <si>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</si>
  <si>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</si>
  <si>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</si>
  <si>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</si>
  <si>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</si>
  <si>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</si>
  <si>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</si>
  <si>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</si>
  <si>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</si>
  <si>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</si>
  <si>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</si>
  <si>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</si>
  <si>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</si>
  <si>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</si>
  <si>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</si>
  <si>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</si>
  <si>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</si>
  <si>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</si>
  <si>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</si>
  <si>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</si>
  <si>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</si>
  <si>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</si>
  <si>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</si>
  <si>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</si>
  <si>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</si>
  <si>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</si>
  <si>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</si>
  <si>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</si>
  <si>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</si>
  <si>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</si>
  <si>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</si>
  <si>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</si>
  <si>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</si>
  <si>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</si>
  <si>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</si>
  <si>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</si>
  <si>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</si>
  <si>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</si>
  <si>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</si>
  <si>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</si>
  <si>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</si>
  <si>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</si>
  <si>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</si>
  <si>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</si>
  <si>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</si>
  <si>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</si>
  <si>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</si>
  <si>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</si>
  <si>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</si>
  <si>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</si>
  <si>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</si>
  <si>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</si>
  <si>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</si>
  <si>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</si>
  <si>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</si>
  <si>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</si>
  <si>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</si>
  <si>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</si>
  <si>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</si>
  <si>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</si>
  <si>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</si>
  <si>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</si>
  <si>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</si>
  <si>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</si>
  <si>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</si>
  <si>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</si>
  <si>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</si>
  <si>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</si>
  <si>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</si>
  <si>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</si>
  <si>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</si>
  <si>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</si>
  <si>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</si>
  <si>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</si>
  <si>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</si>
  <si>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</si>
  <si>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</si>
  <si>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</si>
  <si>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</si>
  <si>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</si>
  <si>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</si>
  <si>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</si>
  <si>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</si>
  <si>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</si>
  <si>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</si>
  <si>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</si>
  <si>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</si>
  <si>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</si>
  <si>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</si>
  <si>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</si>
  <si>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</si>
  <si>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</si>
  <si>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</si>
  <si>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</si>
  <si>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</si>
  <si>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</si>
  <si>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</si>
  <si>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</si>
  <si>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</si>
  <si>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</si>
  <si>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</si>
  <si>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</si>
  <si>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</si>
  <si>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</si>
  <si>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</si>
  <si>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</si>
  <si>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</si>
  <si>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</si>
  <si>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</si>
  <si>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</si>
  <si>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</si>
  <si>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</si>
  <si>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</si>
  <si>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</si>
  <si>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</si>
  <si>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</si>
  <si>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</si>
  <si>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</si>
  <si>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</si>
  <si>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</si>
  <si>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</si>
  <si>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</si>
  <si>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</si>
  <si>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</si>
  <si>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</si>
  <si>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</si>
  <si>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</si>
  <si>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</si>
  <si>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</si>
  <si>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</si>
  <si>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</si>
  <si>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</si>
  <si>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</si>
  <si>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</si>
  <si>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</si>
  <si>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</si>
  <si>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</si>
  <si>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</si>
  <si>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</si>
  <si>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</si>
  <si>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</si>
  <si>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</si>
  <si>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</si>
  <si>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</si>
  <si>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</si>
  <si>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</si>
  <si>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</si>
  <si>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</si>
  <si>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</si>
  <si>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</si>
  <si>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</si>
  <si>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</si>
  <si>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</si>
  <si>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</si>
  <si>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</si>
  <si>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</si>
  <si>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</si>
  <si>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</si>
  <si>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</si>
  <si>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</si>
  <si>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</si>
  <si>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</si>
  <si>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</si>
  <si>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</si>
  <si>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</si>
  <si>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</si>
  <si>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</si>
  <si>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</si>
  <si>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</si>
  <si>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</si>
  <si>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</si>
  <si>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</si>
  <si>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</si>
  <si>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</si>
  <si>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</si>
  <si>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</si>
  <si>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</si>
  <si>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</si>
  <si>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</si>
  <si>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</si>
  <si>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</si>
  <si>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</si>
  <si>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</si>
  <si>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</si>
  <si>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</si>
  <si>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</si>
  <si>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</si>
  <si>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</si>
  <si>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</si>
  <si>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</si>
  <si>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</si>
  <si>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</si>
  <si>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</si>
  <si>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</si>
  <si>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</si>
  <si>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</si>
  <si>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</si>
  <si>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</si>
  <si>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</si>
  <si>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</si>
  <si>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</si>
  <si>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</si>
  <si>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</si>
  <si>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</si>
  <si>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</si>
  <si>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</si>
  <si>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</si>
  <si>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</si>
  <si>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</si>
  <si>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</si>
  <si>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</si>
  <si>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</si>
  <si>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</si>
  <si>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</si>
  <si>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</si>
  <si>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</si>
  <si>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</si>
  <si>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</si>
  <si>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</si>
  <si>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</si>
  <si>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</si>
  <si>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</si>
  <si>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</si>
  <si>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</si>
  <si>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</si>
  <si>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</si>
  <si>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</si>
  <si>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</si>
  <si>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</si>
  <si>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</si>
  <si>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</si>
  <si>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</si>
  <si>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</si>
  <si>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</si>
  <si>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</si>
  <si>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</si>
  <si>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</si>
  <si>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</si>
  <si>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</si>
  <si>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</si>
  <si>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</si>
  <si>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</si>
  <si>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</si>
  <si>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</si>
  <si>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</si>
  <si>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</si>
  <si>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</si>
  <si>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</si>
  <si>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</si>
  <si>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</si>
  <si>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</si>
  <si>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</si>
  <si>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</si>
  <si>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</si>
  <si>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</si>
  <si>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</si>
  <si>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</si>
  <si>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</si>
  <si>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</si>
  <si>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</si>
  <si>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</si>
  <si>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</si>
  <si>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</si>
  <si>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</si>
  <si>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</si>
  <si>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</si>
  <si>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</si>
  <si>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</si>
  <si>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</si>
  <si>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</si>
  <si>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</si>
  <si>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</si>
  <si>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</si>
  <si>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</si>
  <si>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</si>
  <si>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</si>
  <si>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</si>
  <si>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</si>
  <si>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</si>
  <si>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</si>
  <si>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</si>
  <si>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</si>
  <si>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</si>
  <si>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</si>
  <si>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</si>
  <si>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</si>
  <si>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</si>
  <si>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</si>
  <si>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</si>
  <si>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</si>
  <si>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</si>
  <si>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</si>
  <si>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</si>
  <si>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</si>
  <si>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</si>
  <si>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</si>
  <si>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</si>
  <si>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</si>
  <si>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</si>
  <si>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</si>
  <si>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</si>
  <si>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</si>
  <si>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</si>
  <si>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</si>
  <si>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</si>
  <si>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</si>
  <si>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</si>
  <si>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</si>
  <si>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</si>
  <si>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</si>
  <si>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</si>
  <si>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</si>
  <si>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</si>
  <si>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</si>
  <si>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</si>
  <si>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</si>
  <si>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</si>
  <si>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</si>
  <si>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</si>
  <si>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</si>
  <si>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</si>
  <si>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</si>
  <si>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</si>
  <si>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</si>
  <si>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</si>
  <si>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</si>
  <si>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</si>
  <si>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</si>
  <si>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</si>
  <si>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</si>
  <si>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</si>
  <si>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</si>
  <si>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</si>
  <si>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</si>
  <si>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</si>
  <si>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</si>
  <si>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</si>
  <si>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</si>
  <si>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</si>
  <si>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</si>
  <si>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</si>
  <si>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</si>
  <si>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</si>
  <si>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</si>
  <si>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</si>
  <si>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</si>
  <si>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</si>
  <si>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</si>
  <si>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</si>
  <si>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</si>
  <si>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</si>
  <si>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</si>
  <si>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</si>
  <si>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</si>
  <si>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</si>
  <si>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</si>
  <si>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</si>
  <si>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</si>
  <si>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</si>
  <si>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</si>
  <si>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</si>
  <si>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</si>
  <si>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</si>
  <si>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</si>
  <si>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</si>
  <si>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</si>
  <si>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</si>
  <si>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</si>
  <si>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</si>
  <si>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</si>
  <si>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</si>
  <si>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</si>
  <si>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</si>
  <si>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</si>
  <si>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</si>
  <si>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</si>
  <si>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</si>
  <si>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</si>
  <si>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</si>
  <si>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</si>
  <si>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</si>
  <si>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</si>
  <si>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</si>
  <si>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</si>
  <si>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</si>
  <si>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</si>
  <si>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</si>
  <si>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</si>
  <si>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</si>
  <si>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</si>
  <si>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</si>
  <si>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</si>
  <si>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</si>
  <si>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</si>
  <si>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</si>
  <si>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</si>
  <si>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</si>
  <si>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</si>
  <si>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</si>
  <si>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</si>
  <si>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</si>
  <si>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</si>
  <si>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</si>
  <si>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</si>
  <si>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</si>
  <si>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</si>
  <si>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</si>
  <si>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</si>
  <si>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</si>
  <si>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</si>
  <si>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</si>
  <si>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</si>
  <si>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</si>
  <si>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</si>
  <si>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</si>
  <si>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</si>
  <si>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</si>
  <si>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</si>
  <si>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</si>
  <si>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</si>
  <si>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</si>
  <si>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</si>
  <si>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</si>
  <si>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</si>
  <si>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</si>
  <si>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</si>
  <si>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</si>
  <si>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</si>
  <si>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</si>
  <si>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</si>
  <si>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</si>
  <si>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</si>
  <si>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</si>
  <si>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</si>
  <si>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</si>
  <si>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</si>
  <si>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</si>
  <si>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</si>
  <si>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</si>
  <si>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</si>
  <si>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</si>
  <si>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</si>
  <si>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</si>
  <si>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</si>
  <si>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</si>
  <si>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</si>
  <si>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</si>
  <si>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</si>
  <si>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</si>
  <si>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</si>
  <si>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</si>
  <si>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</si>
  <si>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</si>
  <si>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</si>
  <si>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</si>
  <si>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</si>
  <si>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</si>
  <si>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</si>
  <si>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</si>
  <si>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</si>
  <si>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</si>
  <si>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</si>
  <si>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</si>
  <si>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</si>
  <si>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</si>
  <si>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</si>
  <si>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</si>
  <si>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</si>
  <si>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</si>
  <si>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</si>
  <si>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</si>
  <si>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</si>
  <si>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</si>
  <si>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</si>
  <si>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</si>
  <si>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</si>
  <si>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</si>
  <si>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</si>
  <si>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</si>
  <si>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</si>
  <si>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</si>
  <si>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</si>
  <si>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</si>
  <si>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</si>
  <si>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</si>
  <si>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</si>
  <si>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</si>
  <si>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</si>
  <si>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</si>
  <si>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</si>
  <si>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</si>
  <si>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</si>
  <si>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</si>
  <si>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</si>
  <si>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</si>
  <si>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</si>
  <si>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</si>
  <si>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</si>
  <si>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</si>
  <si>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</si>
  <si>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</si>
  <si>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</si>
  <si>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</si>
  <si>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</si>
  <si>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</si>
  <si>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</si>
  <si>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</si>
  <si>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</si>
  <si>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</si>
  <si>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</si>
  <si>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</si>
  <si>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</si>
  <si>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</si>
  <si>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</si>
  <si>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</si>
  <si>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</si>
  <si>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</si>
  <si>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</si>
  <si>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</si>
  <si>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</si>
  <si>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</si>
  <si>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</si>
  <si>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</si>
  <si>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</si>
  <si>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</si>
  <si>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</si>
  <si>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</si>
  <si>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</si>
  <si>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</si>
  <si>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</si>
  <si>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</si>
  <si>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</si>
  <si>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</si>
  <si>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</si>
  <si>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</si>
  <si>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</si>
  <si>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</si>
  <si>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</si>
  <si>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</si>
  <si>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</si>
  <si>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</si>
  <si>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</si>
  <si>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</si>
  <si>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</si>
  <si>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</si>
  <si>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</si>
  <si>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</si>
  <si>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</si>
  <si>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</si>
  <si>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</si>
  <si>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</si>
  <si>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</si>
  <si>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</si>
  <si>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</si>
  <si>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</si>
  <si>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</si>
  <si>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</si>
  <si>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</si>
  <si>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</si>
  <si>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</si>
  <si>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</si>
  <si>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</si>
  <si>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</si>
  <si>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</si>
  <si>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</si>
  <si>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</si>
  <si>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</si>
  <si>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</si>
  <si>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</si>
  <si>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</si>
  <si>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</si>
  <si>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</si>
  <si>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</si>
  <si>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</si>
  <si>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</si>
  <si>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</si>
  <si>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</si>
  <si>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</si>
  <si>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</si>
  <si>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</si>
  <si>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</si>
  <si>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</si>
  <si>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</si>
  <si>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</si>
  <si>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</si>
  <si>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</si>
  <si>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</si>
  <si>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</si>
  <si>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</si>
  <si>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</si>
  <si>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</si>
  <si>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</si>
  <si>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</si>
  <si>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</si>
  <si>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</si>
  <si>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</si>
  <si>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</si>
  <si>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</si>
  <si>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</si>
  <si>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</si>
  <si>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</si>
  <si>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</si>
  <si>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</si>
  <si>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</si>
  <si>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</si>
  <si>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</si>
  <si>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</si>
  <si>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</si>
  <si>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</si>
  <si>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</si>
  <si>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</si>
  <si>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</si>
  <si>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</si>
  <si>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</si>
  <si>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</si>
  <si>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</si>
  <si>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</si>
  <si>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</si>
  <si>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</si>
  <si>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</si>
  <si>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</si>
  <si>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</si>
  <si>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</si>
  <si>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</si>
  <si>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</si>
  <si>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</si>
  <si>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</si>
  <si>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</si>
  <si>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</si>
  <si>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</si>
  <si>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</si>
  <si>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</si>
  <si>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</si>
  <si>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</si>
  <si>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</si>
  <si>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</si>
  <si>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</si>
  <si>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</si>
  <si>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</si>
  <si>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</si>
  <si>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</si>
  <si>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</si>
  <si>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</si>
  <si>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</si>
  <si>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</si>
  <si>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</si>
  <si>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</si>
  <si>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</si>
  <si>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</si>
  <si>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</si>
  <si>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</si>
  <si>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</si>
  <si>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</si>
  <si>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</si>
  <si>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</si>
  <si>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</si>
  <si>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</si>
  <si>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</si>
  <si>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</si>
  <si>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</si>
  <si>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</si>
  <si>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</si>
  <si>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</si>
  <si>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</si>
  <si>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</si>
  <si>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</si>
  <si>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</si>
  <si>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</si>
  <si>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</si>
  <si>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</si>
  <si>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</si>
  <si>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</si>
  <si>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</si>
  <si>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</si>
  <si>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</si>
  <si>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</si>
  <si>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</si>
  <si>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</si>
  <si>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</si>
  <si>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</si>
  <si>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</si>
  <si>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</si>
  <si>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</si>
  <si>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</si>
  <si>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</si>
  <si>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</si>
  <si>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</si>
  <si>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</si>
  <si>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</si>
  <si>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</si>
  <si>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</si>
  <si>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</si>
  <si>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</si>
  <si>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</si>
  <si>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</si>
  <si>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</si>
  <si>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</si>
  <si>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</si>
  <si>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</si>
  <si>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</si>
  <si>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</si>
  <si>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</si>
  <si>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</si>
  <si>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</si>
  <si>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</si>
  <si>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</si>
  <si>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</si>
  <si>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</si>
  <si>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</si>
  <si>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</si>
  <si>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</si>
  <si>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</si>
  <si>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</si>
  <si>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</si>
  <si>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</si>
  <si>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</si>
  <si>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</si>
  <si>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</si>
  <si>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</si>
  <si>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</si>
  <si>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</si>
  <si>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</si>
  <si>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</si>
  <si>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</si>
  <si>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</si>
  <si>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</si>
  <si>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</si>
  <si>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</si>
  <si>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</si>
  <si>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</si>
  <si>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</si>
  <si>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</si>
  <si>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</si>
  <si>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</si>
  <si>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</si>
  <si>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</si>
  <si>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</si>
  <si>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</si>
  <si>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</si>
  <si>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</si>
  <si>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</si>
  <si>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</si>
  <si>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</si>
  <si>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</si>
  <si>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</si>
  <si>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</si>
  <si>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</si>
  <si>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</si>
  <si>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</si>
  <si>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</si>
  <si>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</si>
  <si>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</si>
  <si>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</si>
  <si>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</si>
  <si>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</si>
  <si>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</si>
  <si>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</si>
  <si>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</si>
  <si>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</si>
  <si>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</si>
  <si>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</si>
  <si>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</si>
  <si>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</si>
  <si>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</si>
  <si>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</si>
  <si>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</si>
  <si>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</si>
  <si>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</si>
  <si>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</si>
  <si>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</si>
  <si>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</si>
  <si>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</si>
  <si>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</si>
  <si>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</si>
  <si>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</si>
  <si>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</si>
  <si>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</si>
  <si>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</si>
  <si>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</si>
  <si>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</si>
  <si>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</si>
  <si>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</si>
  <si>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</si>
  <si>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</si>
  <si>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</si>
  <si>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</si>
  <si>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</si>
  <si>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</si>
  <si>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</si>
  <si>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</si>
  <si>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</si>
  <si>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</si>
  <si>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</si>
  <si>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</si>
  <si>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</si>
  <si>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</si>
  <si>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</si>
  <si>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</si>
  <si>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</si>
  <si>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</si>
  <si>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</si>
  <si>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</si>
  <si>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</si>
  <si>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</si>
  <si>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</si>
  <si>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</si>
  <si>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</si>
  <si>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</si>
  <si>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</si>
  <si>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</si>
  <si>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</si>
  <si>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</si>
  <si>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</si>
  <si>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</si>
  <si>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</si>
  <si>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</si>
  <si>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</si>
  <si>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</si>
  <si>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</si>
  <si>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</si>
  <si>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</si>
  <si>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</si>
  <si>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</si>
  <si>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</si>
  <si>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</si>
  <si>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</si>
  <si>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</si>
  <si>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</si>
  <si>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</si>
  <si>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</si>
  <si>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</si>
  <si>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</si>
  <si>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</si>
  <si>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</si>
  <si>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</si>
  <si>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</si>
  <si>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</si>
  <si>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</si>
  <si>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</si>
  <si>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</si>
  <si>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</si>
  <si>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</si>
  <si>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</si>
  <si>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</si>
  <si>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</si>
  <si>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</si>
  <si>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</si>
  <si>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</si>
  <si>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</si>
  <si>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</si>
  <si>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</si>
  <si>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</si>
  <si>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</si>
  <si>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</si>
  <si>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</si>
  <si>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</si>
  <si>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</si>
  <si>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</si>
  <si>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</si>
  <si>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</si>
  <si>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</si>
  <si>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</si>
  <si>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</si>
  <si>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</si>
  <si>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</si>
  <si>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</si>
  <si>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</si>
  <si>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</si>
  <si>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</si>
  <si>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</si>
  <si>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</si>
  <si>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</si>
  <si>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</si>
  <si>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</si>
  <si>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</si>
  <si>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</si>
  <si>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</si>
  <si>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</si>
  <si>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</si>
  <si>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</si>
  <si>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</si>
  <si>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</si>
  <si>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</si>
  <si>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</si>
  <si>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</si>
  <si>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</si>
  <si>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</si>
  <si>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</si>
  <si>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</si>
  <si>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</si>
  <si>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</si>
  <si>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</si>
  <si>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</si>
  <si>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</si>
  <si>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</si>
  <si>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</si>
  <si>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</si>
  <si>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</si>
  <si>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</si>
  <si>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</si>
  <si>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</si>
  <si>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</si>
  <si>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</si>
  <si>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</si>
  <si>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</si>
  <si>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</si>
  <si>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</si>
  <si>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</si>
  <si>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</si>
  <si>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</si>
  <si>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</si>
  <si>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</si>
  <si>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</si>
  <si>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</si>
  <si>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</si>
  <si>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</si>
  <si>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</si>
  <si>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</si>
  <si>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</si>
  <si>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</si>
  <si>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</si>
  <si>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</si>
  <si>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</si>
  <si>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</si>
  <si>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</si>
  <si>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</si>
  <si>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</si>
  <si>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</si>
  <si>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</si>
  <si>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</si>
  <si>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</si>
  <si>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</si>
  <si>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</si>
  <si>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</si>
  <si>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</si>
  <si>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</si>
  <si>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</si>
  <si>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</si>
  <si>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</si>
  <si>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</si>
  <si>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</si>
  <si>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</si>
  <si>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</si>
  <si>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</si>
  <si>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</si>
  <si>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</si>
  <si>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</si>
  <si>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</si>
  <si>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</si>
  <si>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</si>
  <si>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</si>
  <si>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</si>
  <si>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</si>
  <si>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</si>
  <si>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</si>
  <si>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</si>
  <si>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</si>
  <si>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</si>
  <si>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</si>
  <si>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</si>
  <si>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</si>
  <si>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</si>
  <si>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</si>
  <si>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</si>
  <si>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</si>
  <si>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</si>
  <si>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</si>
  <si>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</si>
  <si>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</si>
  <si>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</si>
  <si>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</si>
  <si>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</si>
  <si>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</si>
  <si>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</si>
  <si>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</si>
  <si>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</si>
  <si>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</si>
  <si>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</si>
  <si>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</si>
  <si>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</si>
  <si>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</si>
  <si>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</si>
  <si>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</si>
  <si>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</si>
  <si>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</si>
  <si>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</si>
  <si>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</si>
  <si>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</si>
  <si>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</si>
  <si>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</si>
  <si>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</si>
  <si>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</si>
  <si>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</si>
  <si>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</si>
  <si>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</si>
  <si>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</si>
  <si>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</si>
  <si>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</si>
  <si>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</si>
  <si>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</si>
  <si>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</si>
  <si>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</si>
  <si>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</si>
  <si>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</si>
  <si>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</si>
  <si>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</si>
  <si>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</si>
  <si>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</si>
  <si>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</si>
  <si>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</si>
  <si>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</si>
  <si>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</si>
  <si>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</si>
  <si>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</si>
  <si>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</si>
  <si>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</si>
  <si>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</si>
  <si>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</si>
  <si>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</si>
  <si>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</si>
  <si>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</si>
  <si>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</si>
  <si>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</si>
  <si>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</si>
  <si>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</si>
  <si>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</si>
  <si>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</si>
  <si>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</si>
  <si>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</si>
  <si>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</si>
  <si>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</si>
  <si>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</si>
  <si>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</si>
  <si>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</si>
  <si>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</si>
  <si>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</si>
  <si>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</si>
  <si>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</si>
  <si>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</si>
  <si>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</si>
  <si>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</si>
  <si>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</si>
  <si>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</si>
  <si>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</si>
  <si>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</si>
  <si>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</si>
  <si>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</si>
  <si>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</si>
  <si>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</si>
  <si>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</si>
  <si>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</si>
  <si>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</si>
  <si>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</si>
  <si>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</si>
  <si>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</si>
  <si>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</si>
  <si>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</si>
  <si>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</si>
  <si>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</si>
  <si>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</si>
  <si>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</si>
  <si>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</si>
  <si>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</si>
  <si>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</si>
  <si>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</si>
  <si>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</si>
  <si>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</si>
  <si>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</si>
  <si>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</si>
  <si>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</si>
  <si>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</si>
  <si>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</si>
  <si>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</si>
  <si>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</si>
  <si>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</si>
  <si>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</si>
  <si>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</si>
  <si>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</si>
  <si>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</si>
  <si>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</si>
  <si>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</si>
  <si>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</si>
  <si>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</si>
  <si>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</si>
  <si>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</si>
  <si>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</si>
  <si>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</si>
  <si>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</si>
  <si>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</si>
  <si>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</si>
  <si>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</si>
  <si>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</si>
  <si>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</si>
  <si>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</si>
  <si>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</si>
  <si>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</si>
  <si>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</si>
  <si>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</si>
  <si>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</si>
  <si>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</si>
  <si>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</si>
  <si>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</si>
  <si>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</si>
  <si>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</si>
  <si>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</si>
  <si>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</si>
  <si>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</si>
  <si>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</si>
  <si>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</si>
  <si>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</si>
  <si>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</si>
  <si>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</si>
  <si>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</si>
  <si>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</si>
  <si>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</si>
  <si>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</si>
  <si>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</si>
  <si>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</si>
  <si>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</si>
  <si>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</si>
  <si>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</si>
  <si>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</si>
  <si>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</si>
  <si>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</si>
  <si>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</si>
  <si>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</si>
  <si>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</si>
  <si>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</si>
  <si>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</si>
  <si>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</si>
  <si>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</si>
  <si>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</si>
  <si>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</si>
  <si>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</si>
  <si>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</si>
  <si>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</si>
  <si>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</si>
  <si>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</si>
  <si>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</si>
  <si>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</si>
  <si>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</si>
  <si>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</si>
  <si>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</si>
  <si>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</si>
  <si>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</si>
  <si>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</si>
  <si>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</si>
  <si>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</si>
  <si>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</si>
  <si>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</si>
  <si>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</si>
  <si>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</si>
  <si>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</si>
  <si>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</si>
  <si>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</si>
  <si>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</si>
  <si>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</si>
  <si>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</si>
  <si>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</si>
  <si>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</si>
  <si>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</si>
  <si>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</si>
  <si>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</si>
  <si>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</si>
  <si>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</si>
  <si>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</si>
  <si>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</si>
  <si>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</si>
  <si>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</si>
  <si>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</si>
  <si>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</si>
  <si>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</si>
  <si>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</si>
  <si>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</si>
  <si>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</si>
  <si>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</si>
  <si>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</si>
  <si>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</si>
  <si>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</si>
  <si>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</si>
  <si>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</si>
  <si>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</si>
  <si>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</si>
  <si>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</si>
  <si>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</si>
  <si>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</si>
  <si>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</si>
  <si>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</si>
  <si>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</si>
  <si>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</si>
  <si>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</si>
  <si>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</si>
  <si>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</si>
  <si>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</si>
  <si>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</si>
  <si>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</si>
  <si>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</si>
  <si>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</si>
  <si>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</si>
  <si>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</si>
  <si>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</si>
  <si>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</si>
  <si>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</si>
  <si>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</si>
  <si>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</si>
  <si>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</si>
  <si>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</si>
  <si>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</si>
  <si>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</si>
  <si>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</si>
  <si>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</si>
  <si>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</si>
  <si>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</si>
  <si>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</si>
  <si>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</si>
  <si>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</si>
  <si>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</si>
  <si>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</si>
  <si>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</si>
  <si>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</si>
  <si>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</si>
  <si>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</si>
  <si>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</si>
  <si>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</si>
  <si>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</si>
  <si>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</si>
  <si>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</si>
  <si>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</si>
  <si>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</si>
  <si>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</si>
  <si>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</si>
  <si>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</si>
  <si>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</si>
  <si>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</si>
  <si>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</si>
  <si>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</si>
  <si>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</si>
  <si>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</si>
  <si>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</si>
  <si>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</si>
  <si>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</si>
  <si>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</si>
  <si>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</si>
  <si>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</si>
  <si>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</si>
  <si>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</si>
  <si>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</si>
  <si>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</si>
  <si>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</si>
  <si>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</si>
  <si>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</si>
  <si>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</si>
  <si>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</si>
  <si>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</si>
  <si>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</si>
  <si>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</si>
  <si>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</si>
  <si>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</si>
  <si>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</si>
  <si>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</si>
  <si>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</si>
  <si>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</si>
  <si>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</si>
  <si>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</si>
  <si>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</si>
  <si>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</si>
  <si>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</si>
  <si>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</si>
  <si>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</si>
  <si>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</si>
  <si>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</si>
  <si>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</si>
  <si>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</si>
  <si>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</si>
  <si>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</si>
  <si>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</si>
  <si>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</si>
  <si>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</si>
  <si>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</si>
  <si>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</si>
  <si>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</si>
  <si>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</si>
  <si>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</si>
  <si>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</si>
  <si>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</si>
  <si>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</si>
  <si>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</si>
  <si>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</si>
  <si>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</si>
  <si>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</si>
  <si>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</si>
  <si>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</si>
  <si>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</si>
  <si>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</si>
  <si>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</si>
  <si>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</si>
  <si>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</si>
  <si>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</si>
  <si>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</si>
  <si>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</si>
  <si>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</si>
  <si>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</si>
  <si>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</si>
  <si>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</si>
  <si>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</si>
  <si>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</si>
  <si>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</si>
  <si>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</si>
  <si>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</si>
  <si>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</si>
  <si>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</si>
  <si>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</si>
  <si>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</si>
  <si>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</si>
  <si>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</si>
  <si>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</si>
  <si>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</si>
  <si>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</si>
  <si>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</si>
  <si>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</si>
  <si>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</si>
  <si>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</si>
  <si>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</si>
  <si>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</si>
  <si>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</si>
  <si>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</si>
  <si>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</si>
  <si>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</si>
  <si>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</si>
  <si>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</si>
  <si>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</si>
  <si>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</si>
  <si>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</si>
  <si>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</si>
  <si>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</si>
  <si>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</si>
  <si>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</si>
  <si>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</si>
  <si>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</si>
  <si>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</si>
  <si>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</si>
  <si>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</si>
  <si>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</si>
  <si>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</si>
  <si>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</si>
  <si>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</si>
  <si>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</si>
  <si>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</si>
  <si>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</si>
  <si>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</si>
  <si>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</si>
  <si>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</si>
  <si>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</si>
  <si>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</si>
  <si>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</si>
  <si>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</si>
  <si>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</si>
  <si>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</si>
  <si>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</si>
  <si>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</si>
  <si>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</si>
  <si>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</si>
  <si>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</si>
  <si>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</si>
  <si>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</si>
  <si>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</si>
  <si>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</si>
  <si>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</si>
  <si>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</si>
  <si>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</si>
  <si>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</si>
  <si>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</si>
  <si>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</si>
  <si>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</si>
  <si>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</si>
  <si>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</si>
  <si>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</si>
  <si>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</si>
  <si>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</si>
  <si>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</si>
  <si>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</si>
  <si>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</si>
  <si>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</si>
  <si>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</si>
  <si>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</si>
  <si>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</si>
  <si>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</si>
  <si>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</si>
  <si>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</si>
  <si>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</si>
  <si>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</si>
  <si>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</si>
  <si>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</si>
  <si>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</si>
  <si>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</si>
  <si>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</si>
  <si>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</si>
  <si>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</si>
  <si>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</si>
  <si>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</si>
  <si>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</si>
  <si>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</si>
  <si>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</si>
  <si>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</si>
  <si>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</si>
  <si>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</si>
  <si>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</si>
  <si>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</si>
  <si>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</si>
  <si>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</si>
  <si>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</si>
  <si>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</si>
  <si>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</si>
  <si>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</si>
  <si>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</si>
  <si>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</si>
  <si>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</si>
  <si>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</si>
  <si>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</si>
  <si>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</si>
  <si>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</si>
  <si>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</si>
  <si>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</si>
  <si>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</si>
  <si>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</si>
  <si>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</si>
  <si>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</si>
  <si>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</si>
  <si>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</si>
  <si>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</si>
  <si>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</si>
  <si>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</si>
  <si>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</si>
  <si>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</si>
  <si>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</si>
  <si>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</si>
  <si>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</si>
  <si>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</si>
  <si>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</si>
  <si>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</si>
  <si>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</si>
  <si>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</si>
  <si>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</si>
  <si>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</si>
  <si>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</si>
  <si>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</si>
  <si>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</si>
  <si>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</si>
  <si>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</si>
  <si>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</si>
  <si>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</si>
  <si>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</si>
  <si>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</si>
  <si>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</si>
  <si>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</si>
  <si>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</si>
  <si>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</si>
  <si>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</si>
  <si>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</si>
  <si>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</si>
  <si>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</si>
  <si>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</si>
  <si>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</si>
  <si>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</si>
  <si>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</si>
  <si>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</si>
  <si>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</si>
  <si>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</si>
  <si>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</si>
  <si>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</si>
  <si>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</si>
  <si>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</si>
  <si>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</si>
  <si>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</si>
  <si>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</si>
  <si>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</si>
  <si>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</si>
  <si>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</si>
  <si>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</si>
  <si>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</si>
  <si>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</si>
  <si>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</si>
  <si>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</si>
  <si>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</si>
  <si>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</si>
  <si>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</si>
  <si>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</si>
  <si>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</si>
  <si>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</si>
  <si>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</si>
  <si>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</si>
  <si>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</si>
  <si>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</si>
  <si>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</si>
  <si>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</si>
  <si>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</si>
  <si>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</si>
  <si>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</si>
  <si>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</si>
  <si>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</si>
  <si>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</si>
  <si>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</si>
  <si>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</si>
  <si>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</si>
  <si>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</si>
  <si>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</si>
  <si>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</si>
  <si>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</si>
  <si>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</si>
  <si>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</si>
  <si>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</si>
  <si>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</si>
  <si>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</si>
  <si>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</si>
  <si>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</si>
  <si>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</si>
  <si>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</si>
  <si>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</si>
  <si>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</si>
  <si>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</si>
  <si>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</si>
  <si>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</si>
  <si>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</si>
  <si>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</si>
  <si>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</si>
  <si>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</si>
  <si>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</si>
  <si>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</si>
  <si>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</si>
  <si>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</si>
  <si>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</si>
  <si>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</si>
  <si>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</si>
  <si>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</si>
  <si>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</si>
  <si>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</si>
  <si>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</si>
  <si>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</si>
  <si>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</si>
  <si>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</si>
  <si>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</si>
  <si>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</si>
  <si>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</si>
  <si>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</si>
  <si>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</si>
  <si>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</si>
  <si>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</si>
  <si>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</si>
  <si>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</si>
  <si>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</si>
  <si>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</si>
  <si>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</si>
  <si>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</si>
  <si>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</si>
  <si>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</si>
  <si>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</si>
  <si>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</si>
  <si>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</si>
  <si>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</si>
  <si>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</si>
  <si>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</si>
  <si>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</si>
  <si>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</si>
  <si>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</si>
  <si>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</si>
  <si>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</si>
  <si>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</si>
  <si>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</si>
  <si>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</si>
  <si>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</si>
  <si>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</si>
  <si>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</si>
  <si>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</si>
  <si>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</si>
  <si>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</si>
  <si>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</si>
  <si>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</si>
  <si>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</si>
  <si>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</si>
  <si>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</si>
  <si>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</si>
  <si>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</si>
  <si>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</si>
  <si>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</si>
  <si>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</si>
  <si>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</si>
  <si>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</si>
  <si>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</si>
  <si>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</si>
  <si>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</si>
  <si>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</si>
  <si>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</si>
  <si>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</si>
  <si>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</si>
  <si>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</si>
  <si>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</si>
  <si>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</si>
  <si>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</si>
  <si>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</si>
  <si>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</si>
  <si>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</si>
  <si>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</si>
  <si>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</si>
  <si>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</si>
  <si>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</si>
  <si>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</si>
  <si>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</si>
  <si>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</si>
  <si>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</si>
  <si>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</si>
  <si>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</si>
  <si>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</si>
  <si>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</si>
  <si>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</si>
  <si>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</si>
  <si>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</si>
  <si>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</si>
  <si>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</si>
  <si>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</si>
  <si>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</si>
  <si>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</si>
  <si>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</si>
  <si>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</si>
  <si>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</si>
  <si>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</si>
  <si>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</si>
  <si>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</si>
  <si>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</si>
  <si>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</si>
  <si>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</si>
  <si>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</si>
  <si>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</si>
  <si>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</si>
  <si>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</si>
  <si>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</si>
  <si>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</si>
  <si>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</si>
  <si>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</si>
  <si>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</si>
  <si>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</si>
  <si>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</si>
  <si>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</si>
  <si>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</si>
  <si>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</si>
  <si>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</si>
  <si>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</si>
  <si>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</si>
  <si>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</si>
  <si>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</si>
  <si>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</si>
  <si>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</si>
  <si>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</si>
  <si>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</si>
  <si>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</si>
  <si>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</si>
  <si>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</si>
  <si>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</si>
  <si>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</si>
  <si>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</si>
  <si>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</si>
  <si>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</si>
  <si>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</si>
  <si>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</si>
  <si>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</si>
  <si>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</si>
  <si>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</si>
  <si>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</si>
  <si>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</si>
  <si>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</si>
  <si>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</si>
  <si>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</si>
  <si>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</si>
  <si>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</si>
  <si>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</si>
  <si>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</si>
  <si>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</si>
  <si>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</si>
  <si>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</si>
  <si>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</si>
  <si>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</si>
  <si>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</si>
  <si>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</si>
  <si>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</si>
  <si>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</si>
  <si>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</si>
  <si>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</si>
  <si>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</si>
  <si>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</si>
  <si>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</si>
  <si>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</si>
  <si>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</si>
  <si>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</si>
  <si>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</si>
  <si>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</si>
  <si>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</si>
  <si>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</si>
  <si>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</si>
  <si>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</si>
  <si>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</si>
  <si>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</si>
  <si>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</si>
  <si>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</si>
  <si>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</si>
  <si>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</si>
  <si>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</si>
  <si>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</si>
  <si>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</si>
  <si>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</si>
  <si>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</si>
  <si>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</si>
  <si>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</si>
  <si>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</si>
  <si>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</si>
  <si>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</si>
  <si>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</si>
  <si>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</si>
  <si>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</si>
  <si>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</si>
  <si>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</si>
  <si>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</si>
  <si>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</si>
  <si>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</si>
  <si>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</si>
  <si>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</si>
  <si>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</si>
  <si>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</si>
  <si>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</si>
  <si>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</si>
  <si>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</si>
  <si>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</si>
  <si>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</si>
  <si>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</si>
  <si>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</si>
  <si>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</si>
  <si>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</si>
  <si>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</si>
  <si>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</si>
  <si>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</si>
  <si>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</si>
  <si>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</si>
  <si>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</si>
  <si>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</si>
  <si>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</si>
  <si>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</si>
  <si>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</si>
  <si>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</si>
  <si>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</si>
  <si>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</si>
  <si>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</si>
  <si>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</si>
  <si>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</si>
  <si>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</si>
  <si>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</si>
  <si>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</si>
  <si>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</si>
  <si>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</si>
  <si>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</si>
  <si>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</si>
  <si>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</si>
  <si>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</si>
  <si>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</si>
  <si>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</si>
  <si>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</si>
  <si>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</si>
  <si>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</si>
  <si>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</si>
  <si>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</si>
  <si>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</si>
  <si>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</si>
  <si>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</si>
  <si>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</si>
  <si>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</si>
  <si>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</si>
  <si>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</si>
  <si>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</si>
  <si>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</si>
  <si>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</si>
  <si>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</si>
  <si>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</si>
  <si>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</si>
  <si>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</si>
  <si>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</si>
  <si>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</si>
  <si>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</si>
  <si>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</si>
  <si>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</si>
  <si>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</si>
  <si>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</si>
  <si>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</si>
  <si>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</si>
  <si>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</si>
  <si>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</si>
  <si>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</si>
  <si>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</si>
  <si>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</si>
  <si>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</si>
  <si>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</si>
  <si>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</si>
  <si>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</si>
  <si>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</si>
  <si>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</si>
  <si>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</si>
  <si>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</si>
  <si>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</si>
  <si>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</si>
  <si>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</si>
  <si>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</si>
  <si>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</si>
  <si>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</si>
  <si>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</si>
  <si>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</si>
  <si>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</si>
  <si>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</si>
  <si>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</si>
  <si>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</si>
  <si>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</si>
  <si>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</si>
  <si>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</si>
  <si>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</si>
  <si>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</si>
  <si>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</si>
  <si>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</si>
  <si>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</si>
  <si>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</si>
  <si>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</si>
  <si>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</si>
  <si>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</si>
  <si>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</si>
  <si>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</si>
  <si>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</si>
  <si>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</si>
  <si>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</si>
  <si>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</si>
  <si>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</si>
  <si>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</si>
  <si>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</si>
  <si>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</si>
  <si>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</si>
  <si>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</si>
  <si>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</si>
  <si>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</si>
  <si>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</si>
  <si>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</si>
  <si>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</si>
  <si>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</si>
  <si>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</si>
  <si>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</si>
  <si>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</si>
  <si>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</si>
  <si>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</si>
  <si>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</si>
  <si>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</si>
  <si>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</si>
  <si>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</si>
  <si>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</si>
  <si>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</si>
  <si>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</si>
  <si>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</si>
  <si>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</si>
  <si>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</si>
  <si>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</si>
  <si>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</si>
  <si>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</si>
  <si>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</si>
  <si>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</si>
  <si>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</si>
  <si>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</si>
  <si>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</si>
  <si>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</si>
  <si>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</si>
  <si>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</si>
  <si>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</si>
  <si>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</si>
  <si>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</si>
  <si>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</si>
  <si>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</si>
  <si>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</si>
  <si>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</si>
  <si>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</si>
  <si>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</si>
  <si>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</si>
  <si>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</si>
  <si>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</si>
  <si>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</si>
  <si>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</si>
  <si>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</si>
  <si>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</si>
  <si>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</si>
  <si>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</si>
  <si>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</si>
  <si>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</si>
  <si>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</si>
  <si>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</si>
  <si>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</si>
  <si>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</si>
  <si>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</si>
  <si>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</si>
  <si>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</si>
  <si>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</si>
  <si>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</si>
  <si>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</si>
  <si>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</si>
  <si>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</si>
  <si>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</si>
  <si>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</si>
  <si>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</si>
  <si>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</si>
  <si>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</si>
  <si>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</si>
  <si>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</si>
  <si>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</si>
  <si>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</si>
  <si>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</si>
  <si>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</si>
  <si>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</si>
  <si>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</si>
  <si>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</si>
  <si>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</si>
  <si>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</si>
  <si>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</si>
  <si>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</si>
  <si>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</si>
  <si>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</si>
  <si>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</si>
  <si>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</si>
  <si>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</si>
  <si>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</si>
  <si>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</si>
  <si>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</si>
  <si>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</si>
  <si>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</si>
  <si>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</si>
  <si>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</si>
  <si>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</si>
  <si>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</si>
  <si>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</si>
  <si>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</si>
  <si>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</si>
  <si>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</si>
  <si>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</si>
  <si>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</si>
  <si>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</si>
  <si>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</si>
  <si>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</si>
  <si>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</si>
  <si>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</si>
  <si>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</si>
  <si>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</si>
  <si>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</si>
  <si>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</si>
  <si>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</si>
  <si>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</si>
  <si>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</si>
  <si>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</si>
  <si>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</si>
  <si>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</si>
  <si>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</si>
  <si>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</si>
  <si>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</si>
  <si>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</si>
  <si>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</si>
  <si>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</si>
  <si>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</si>
  <si>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</si>
  <si>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</si>
  <si>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</si>
  <si>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</si>
  <si>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</si>
  <si>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</si>
  <si>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</si>
  <si>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</si>
  <si>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</si>
  <si>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</si>
  <si>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</si>
  <si>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</si>
  <si>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</si>
  <si>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</si>
  <si>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</si>
  <si>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</si>
  <si>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</si>
  <si>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</si>
  <si>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</si>
  <si>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</si>
  <si>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</si>
  <si>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</si>
  <si>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</si>
  <si>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</si>
  <si>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</si>
  <si>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</si>
  <si>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</si>
  <si>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</si>
  <si>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</si>
  <si>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</si>
  <si>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</si>
  <si>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</si>
  <si>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</si>
  <si>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</si>
  <si>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</si>
  <si>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</si>
  <si>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</si>
  <si>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</si>
  <si>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</si>
  <si>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</si>
  <si>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</si>
  <si>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</si>
  <si>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</si>
  <si>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</si>
  <si>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</si>
  <si>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</si>
  <si>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</si>
  <si>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</si>
  <si>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</si>
  <si>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</si>
  <si>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</si>
  <si>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</si>
  <si>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</si>
  <si>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</si>
  <si>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</si>
  <si>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</si>
  <si>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</si>
  <si>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</si>
  <si>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</si>
  <si>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</si>
  <si>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</si>
  <si>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</si>
  <si>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</si>
  <si>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</si>
  <si>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</si>
  <si>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</si>
  <si>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</si>
  <si>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</si>
  <si>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</si>
  <si>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</si>
  <si>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</si>
  <si>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</si>
  <si>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</si>
  <si>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</si>
  <si>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</si>
  <si>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</si>
  <si>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</si>
  <si>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</si>
  <si>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</si>
  <si>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</si>
  <si>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</si>
  <si>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</si>
  <si>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</si>
  <si>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</si>
  <si>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</si>
  <si>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</si>
  <si>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</si>
  <si>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</si>
  <si>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</si>
  <si>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</si>
  <si>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</si>
  <si>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</si>
  <si>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</si>
  <si>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</si>
  <si>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</si>
  <si>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</si>
  <si>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</si>
  <si>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</si>
  <si>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</si>
  <si>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</si>
  <si>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</si>
  <si>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</si>
  <si>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</si>
  <si>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</si>
  <si>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</si>
  <si>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</si>
  <si>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</si>
  <si>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</si>
  <si>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</si>
  <si>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</si>
  <si>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</si>
  <si>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</si>
  <si>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</si>
  <si>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</si>
  <si>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</si>
  <si>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</si>
  <si>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</si>
  <si>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</si>
  <si>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</si>
  <si>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</si>
  <si>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</si>
  <si>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</si>
  <si>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</si>
  <si>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</si>
  <si>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</si>
  <si>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</si>
  <si>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</si>
  <si>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</si>
  <si>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</si>
  <si>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</si>
  <si>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</si>
  <si>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</si>
  <si>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</si>
  <si>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</si>
  <si>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</si>
  <si>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</si>
  <si>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</si>
  <si>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</si>
  <si>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</si>
  <si>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</si>
  <si>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</si>
  <si>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</si>
  <si>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</si>
  <si>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</si>
  <si>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</si>
  <si>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</si>
  <si>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</si>
  <si>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</si>
  <si>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</si>
  <si>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</si>
  <si>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</si>
  <si>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</si>
  <si>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</si>
  <si>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</si>
  <si>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</si>
  <si>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</si>
  <si>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</si>
  <si>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</si>
  <si>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</si>
  <si>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</si>
  <si>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</si>
  <si>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</si>
  <si>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</si>
  <si>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</si>
  <si>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</si>
  <si>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</si>
  <si>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</si>
  <si>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</si>
  <si>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</si>
  <si>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</si>
  <si>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</si>
  <si>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</si>
  <si>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</si>
  <si>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</si>
  <si>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</si>
  <si>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</si>
  <si>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</si>
  <si>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</si>
  <si>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</si>
  <si>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</si>
  <si>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</si>
  <si>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</si>
  <si>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</si>
  <si>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</si>
  <si>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</si>
  <si>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</si>
  <si>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</si>
  <si>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</si>
  <si>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</si>
  <si>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</si>
  <si>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</si>
  <si>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</si>
  <si>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</si>
  <si>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</si>
  <si>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</si>
  <si>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</si>
  <si>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</si>
  <si>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</si>
  <si>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</si>
  <si>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</si>
  <si>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</si>
  <si>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</si>
  <si>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</si>
  <si>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</si>
  <si>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</si>
  <si>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</si>
  <si>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</si>
  <si>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</si>
  <si>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</si>
  <si>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</si>
  <si>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</si>
  <si>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</si>
  <si>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</si>
  <si>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</si>
  <si>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</si>
  <si>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</si>
  <si>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</si>
  <si>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</si>
  <si>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</si>
  <si>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</si>
  <si>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</si>
  <si>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</si>
  <si>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</si>
  <si>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</si>
  <si>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</si>
  <si>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</si>
  <si>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</si>
  <si>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</si>
  <si>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</si>
  <si>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</si>
  <si>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</si>
  <si>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</si>
  <si>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</si>
  <si>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</si>
  <si>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</si>
  <si>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</si>
  <si>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</si>
  <si>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</si>
  <si>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</si>
  <si>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</si>
  <si>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</si>
  <si>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</si>
  <si>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</si>
  <si>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</si>
  <si>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</si>
  <si>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</si>
  <si>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</si>
  <si>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</si>
  <si>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</si>
  <si>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</si>
  <si>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</si>
  <si>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</si>
  <si>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</si>
  <si>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</si>
  <si>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</si>
  <si>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</si>
  <si>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</si>
  <si>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</si>
  <si>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</si>
  <si>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</si>
  <si>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</si>
  <si>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</si>
  <si>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</si>
  <si>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</si>
  <si>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</si>
  <si>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</si>
  <si>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</si>
  <si>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</si>
  <si>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</si>
  <si>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</si>
  <si>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</si>
  <si>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</si>
  <si>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</si>
  <si>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</si>
  <si>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</si>
  <si>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</si>
  <si>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</si>
  <si>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</si>
  <si>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</si>
  <si>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</si>
  <si>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</si>
  <si>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</si>
  <si>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</si>
  <si>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</si>
  <si>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</si>
  <si>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</si>
  <si>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</si>
  <si>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</si>
  <si>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</si>
  <si>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</si>
  <si>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</si>
  <si>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</si>
  <si>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</si>
  <si>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</si>
  <si>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</si>
  <si>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</si>
  <si>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</si>
  <si>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</si>
  <si>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</si>
  <si>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</si>
  <si>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</si>
  <si>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</si>
  <si>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</si>
  <si>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</si>
  <si>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</si>
  <si>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</si>
  <si>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</si>
  <si>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</si>
  <si>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</si>
  <si>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</si>
  <si>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</si>
  <si>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</si>
  <si>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</si>
  <si>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</si>
  <si>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</si>
  <si>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</si>
  <si>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</si>
  <si>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</si>
  <si>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</si>
  <si>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</si>
  <si>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</si>
  <si>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</si>
  <si>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</si>
  <si>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</si>
  <si>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</si>
  <si>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</si>
  <si>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</si>
  <si>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</si>
  <si>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</si>
  <si>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</si>
  <si>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</si>
  <si>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</si>
  <si>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</si>
  <si>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</si>
  <si>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</si>
  <si>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</si>
  <si>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</si>
  <si>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</si>
  <si>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</si>
  <si>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</si>
  <si>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</si>
  <si>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</si>
  <si>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</si>
  <si>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</si>
  <si>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</si>
  <si>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</si>
  <si>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</si>
  <si>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</si>
  <si>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</si>
  <si>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</si>
  <si>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</si>
  <si>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</si>
  <si>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</si>
  <si>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</si>
  <si>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</si>
  <si>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</si>
  <si>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</si>
  <si>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</si>
  <si>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</si>
  <si>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</si>
  <si>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</si>
  <si>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</si>
  <si>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</si>
  <si>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</si>
  <si>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</si>
  <si>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</si>
  <si>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</si>
  <si>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</si>
  <si>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</si>
  <si>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</si>
  <si>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</si>
  <si>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</si>
  <si>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</si>
  <si>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</si>
  <si>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</si>
  <si>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</si>
  <si>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</si>
  <si>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</si>
  <si>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</si>
  <si>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</si>
  <si>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</si>
  <si>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</si>
  <si>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</si>
  <si>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</si>
  <si>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</si>
  <si>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</si>
  <si>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</si>
  <si>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</si>
  <si>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</si>
  <si>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</si>
  <si>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</si>
  <si>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</si>
  <si>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</si>
  <si>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</si>
  <si>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</si>
  <si>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</si>
  <si>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</si>
  <si>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</si>
  <si>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</si>
  <si>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</si>
  <si>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</si>
  <si>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</si>
  <si>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</si>
  <si>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</si>
  <si>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</si>
  <si>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</si>
  <si>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</si>
  <si>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</si>
  <si>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</si>
  <si>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</si>
  <si>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</si>
  <si>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</si>
  <si>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</si>
  <si>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</si>
  <si>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</si>
  <si>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</si>
  <si>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</si>
  <si>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</si>
  <si>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</si>
  <si>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</si>
  <si>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</si>
  <si>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</si>
  <si>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</si>
  <si>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</si>
  <si>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</si>
  <si>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</si>
  <si>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</si>
  <si>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</si>
  <si>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</si>
  <si>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</si>
  <si>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</si>
  <si>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</si>
  <si>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</si>
  <si>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</si>
  <si>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</si>
  <si>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</si>
  <si>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</si>
  <si>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</si>
  <si>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</si>
  <si>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</si>
  <si>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</si>
  <si>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</si>
  <si>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</si>
  <si>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</si>
  <si>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</si>
  <si>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</si>
  <si>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</si>
  <si>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</si>
  <si>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</si>
  <si>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</si>
  <si>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</si>
  <si>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</si>
  <si>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</si>
  <si>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</si>
  <si>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</si>
  <si>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</si>
  <si>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</si>
  <si>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</si>
  <si>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</si>
  <si>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</si>
  <si>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</si>
  <si>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</si>
  <si>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</si>
  <si>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</si>
  <si>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</si>
  <si>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</si>
  <si>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</si>
  <si>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</si>
  <si>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</si>
  <si>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</si>
  <si>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</si>
  <si>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</si>
  <si>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</si>
  <si>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</si>
  <si>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</si>
  <si>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</si>
  <si>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</si>
  <si>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</si>
  <si>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</si>
  <si>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</si>
  <si>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</si>
  <si>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</si>
  <si>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</si>
  <si>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</si>
  <si>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</si>
  <si>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</si>
  <si>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</si>
  <si>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</si>
  <si>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</si>
  <si>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</si>
  <si>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</si>
  <si>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</si>
  <si>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</si>
  <si>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</si>
  <si>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</si>
  <si>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</si>
  <si>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</si>
  <si>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</si>
  <si>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</si>
  <si>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</si>
  <si>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</si>
  <si>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</si>
  <si>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</si>
  <si>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</si>
  <si>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</si>
  <si>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</si>
  <si>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</si>
  <si>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</si>
  <si>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</si>
  <si>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</si>
  <si>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</si>
  <si>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</si>
  <si>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</si>
  <si>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</si>
  <si>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</si>
  <si>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</si>
  <si>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</si>
  <si>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</si>
  <si>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</si>
  <si>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</si>
  <si>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</si>
  <si>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</si>
  <si>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</si>
  <si>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</si>
  <si>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</si>
  <si>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</si>
  <si>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</si>
  <si>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</si>
  <si>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</si>
  <si>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</si>
  <si>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</si>
  <si>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</si>
  <si>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</si>
  <si>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</si>
  <si>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</si>
  <si>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</si>
  <si>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</si>
  <si>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</si>
  <si>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</si>
  <si>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</si>
  <si>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</si>
  <si>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</si>
  <si>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</si>
  <si>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</si>
  <si>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</si>
  <si>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</si>
  <si>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</si>
  <si>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</si>
  <si>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</si>
  <si>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</si>
  <si>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</si>
  <si>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</si>
  <si>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</si>
  <si>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</si>
  <si>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</si>
  <si>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</si>
  <si>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</si>
  <si>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</si>
  <si>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</si>
  <si>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</si>
  <si>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</si>
  <si>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</si>
  <si>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</si>
  <si>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</si>
  <si>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</si>
  <si>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</si>
  <si>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</si>
  <si>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</si>
  <si>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</si>
  <si>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</si>
  <si>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</si>
  <si>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</si>
  <si>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</si>
  <si>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</si>
  <si>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</si>
  <si>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</si>
  <si>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</si>
  <si>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</si>
  <si>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</si>
  <si>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</si>
  <si>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</si>
  <si>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</si>
  <si>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</si>
  <si>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</si>
  <si>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</si>
  <si>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</si>
  <si>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</si>
  <si>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</si>
  <si>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</si>
  <si>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</si>
  <si>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</si>
  <si>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</si>
  <si>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</si>
  <si>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</si>
  <si>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</si>
  <si>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</si>
  <si>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</si>
  <si>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</si>
  <si>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</si>
  <si>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</si>
  <si>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</si>
  <si>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</si>
  <si>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</si>
  <si>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</si>
  <si>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</si>
  <si>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</si>
  <si>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</si>
  <si>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</si>
  <si>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</si>
  <si>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</si>
  <si>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</si>
  <si>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</si>
  <si>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</si>
  <si>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</si>
  <si>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</si>
  <si>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</si>
  <si>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</si>
  <si>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</si>
  <si>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</si>
  <si>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</si>
  <si>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</si>
  <si>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</si>
  <si>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</si>
  <si>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</si>
  <si>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</si>
  <si>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</si>
  <si>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</si>
  <si>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</si>
  <si>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</si>
  <si>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</si>
  <si>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</si>
  <si>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</si>
  <si>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</si>
  <si>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</si>
  <si>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</si>
  <si>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</si>
  <si>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</si>
  <si>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</si>
  <si>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</si>
  <si>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</si>
  <si>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</si>
  <si>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</si>
  <si>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</si>
  <si>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</si>
  <si>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</si>
  <si>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</si>
  <si>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</si>
  <si>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</si>
  <si>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</si>
  <si>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</si>
  <si>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</si>
  <si>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</si>
  <si>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</si>
  <si>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</si>
  <si>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</si>
  <si>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</si>
  <si>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</si>
  <si>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</si>
  <si>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</si>
  <si>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</si>
  <si>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</si>
  <si>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</si>
  <si>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</si>
  <si>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</si>
  <si>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</si>
  <si>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</si>
  <si>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</si>
  <si>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</si>
  <si>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</si>
  <si>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</si>
  <si>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</si>
  <si>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</si>
  <si>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</si>
  <si>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</si>
  <si>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</si>
  <si>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</si>
  <si>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</si>
  <si>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</si>
  <si>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</si>
  <si>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</si>
  <si>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</si>
  <si>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</si>
  <si>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</si>
  <si>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</si>
  <si>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</si>
  <si>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</si>
  <si>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</si>
  <si>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</si>
  <si>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</si>
  <si>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</si>
  <si>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</si>
  <si>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</si>
  <si>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</si>
  <si>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</si>
  <si>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</si>
  <si>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</si>
  <si>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</si>
  <si>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</si>
  <si>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</si>
  <si>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</si>
  <si>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</si>
  <si>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</si>
  <si>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</si>
  <si>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</si>
  <si>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</si>
  <si>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</si>
  <si>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</si>
  <si>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</si>
  <si>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</si>
  <si>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</si>
  <si>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</si>
  <si>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</si>
  <si>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</si>
  <si>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</si>
  <si>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</si>
  <si>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</si>
  <si>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</si>
  <si>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</si>
  <si>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</si>
  <si>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</si>
  <si>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</si>
  <si>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</si>
  <si>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</si>
  <si>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</si>
  <si>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</si>
  <si>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</si>
  <si>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</si>
  <si>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</si>
  <si>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</si>
  <si>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</si>
  <si>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</si>
  <si>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</si>
  <si>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</si>
  <si>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</si>
  <si>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</si>
  <si>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</si>
  <si>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</si>
  <si>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</si>
  <si>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</si>
  <si>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</si>
  <si>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</si>
  <si>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</si>
  <si>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</si>
  <si>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</si>
  <si>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</si>
  <si>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</si>
  <si>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</si>
  <si>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</si>
  <si>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</si>
  <si>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</si>
  <si>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</si>
  <si>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</si>
  <si>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</si>
  <si>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</si>
  <si>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</si>
  <si>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</si>
  <si>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</si>
  <si>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</si>
  <si>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</si>
  <si>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</si>
  <si>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</si>
  <si>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</si>
  <si>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</si>
  <si>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</si>
  <si>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</si>
  <si>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</si>
  <si>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</si>
  <si>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</si>
  <si>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</si>
  <si>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</si>
  <si>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</si>
  <si>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</si>
  <si>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</si>
  <si>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</si>
  <si>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</si>
  <si>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</si>
  <si>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</si>
  <si>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</si>
  <si>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</si>
  <si>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</si>
  <si>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</si>
  <si>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</si>
  <si>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</si>
  <si>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</si>
  <si>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</si>
  <si>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</si>
  <si>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</si>
  <si>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</si>
  <si>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</si>
  <si>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</si>
  <si>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</si>
  <si>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</si>
  <si>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</si>
  <si>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</si>
  <si>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</si>
  <si>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</si>
  <si>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</si>
  <si>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</si>
  <si>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</si>
  <si>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</si>
  <si>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</si>
  <si>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</si>
  <si>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</si>
  <si>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</si>
  <si>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</si>
  <si>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</si>
  <si>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</si>
  <si>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</si>
  <si>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</si>
  <si>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</si>
  <si>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</si>
  <si>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</si>
  <si>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</si>
  <si>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</si>
  <si>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</si>
  <si>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</si>
  <si>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</si>
  <si>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</si>
  <si>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</si>
  <si>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</si>
  <si>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</si>
  <si>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</si>
  <si>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</si>
  <si>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</si>
  <si>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</si>
  <si>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</si>
  <si>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</si>
  <si>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</si>
  <si>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</si>
  <si>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</si>
  <si>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</si>
  <si>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</si>
  <si>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</si>
  <si>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</si>
  <si>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</si>
  <si>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</si>
  <si>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</si>
  <si>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</si>
  <si>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</si>
  <si>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</si>
  <si>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</si>
  <si>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</si>
  <si>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</si>
  <si>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</si>
  <si>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</si>
  <si>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</si>
  <si>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</si>
  <si>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</si>
  <si>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</si>
  <si>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</si>
  <si>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</si>
  <si>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</si>
  <si>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</si>
  <si>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</si>
  <si>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</si>
  <si>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</si>
  <si>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</si>
  <si>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</si>
  <si>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</si>
  <si>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</si>
  <si>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</si>
  <si>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</si>
  <si>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</si>
  <si>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</si>
  <si>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</si>
  <si>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</si>
  <si>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</si>
  <si>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</si>
  <si>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</si>
  <si>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</si>
  <si>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</si>
  <si>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</si>
  <si>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</si>
  <si>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</si>
  <si>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</si>
  <si>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</si>
  <si>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</si>
  <si>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</si>
  <si>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</si>
  <si>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</si>
  <si>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</si>
  <si>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</si>
  <si>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</si>
  <si>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</si>
  <si>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</si>
  <si>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</si>
  <si>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</si>
  <si>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</si>
  <si>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</si>
  <si>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</si>
  <si>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</si>
  <si>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</si>
  <si>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</si>
  <si>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</si>
  <si>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</si>
  <si>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</si>
  <si>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</si>
  <si>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</si>
  <si>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</si>
  <si>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</si>
  <si>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</si>
  <si>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</si>
  <si>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</si>
  <si>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</si>
  <si>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</si>
  <si>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</si>
  <si>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</si>
  <si>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</si>
  <si>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</si>
  <si>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</si>
  <si>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</si>
  <si>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</si>
  <si>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</si>
  <si>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</si>
  <si>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</si>
  <si>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</si>
  <si>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</si>
  <si>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</si>
  <si>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</si>
  <si>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</si>
  <si>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</si>
  <si>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</si>
  <si>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</si>
  <si>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</si>
  <si>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</si>
  <si>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</si>
  <si>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</si>
  <si>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</si>
  <si>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</si>
  <si>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</si>
  <si>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</si>
  <si>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</si>
  <si>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</si>
  <si>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</si>
  <si>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</si>
  <si>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</si>
  <si>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</si>
  <si>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</si>
  <si>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</si>
  <si>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</si>
  <si>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</si>
  <si>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</si>
  <si>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</si>
  <si>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</si>
  <si>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</si>
  <si>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</si>
  <si>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</si>
  <si>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</si>
  <si>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</si>
  <si>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</si>
  <si>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</si>
  <si>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</si>
  <si>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</si>
  <si>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</si>
  <si>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</si>
  <si>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</si>
  <si>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</si>
  <si>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</si>
  <si>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</si>
  <si>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</si>
  <si>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</si>
  <si>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</si>
  <si>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</si>
  <si>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</si>
  <si>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</si>
  <si>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</si>
  <si>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</si>
  <si>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</si>
  <si>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</si>
  <si>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</si>
  <si>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</si>
  <si>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</si>
  <si>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</si>
  <si>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</si>
  <si>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</si>
  <si>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</si>
  <si>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</si>
  <si>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</si>
  <si>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</si>
  <si>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</si>
  <si>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</si>
  <si>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</si>
  <si>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</si>
  <si>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</si>
  <si>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</si>
  <si>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</si>
  <si>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</si>
  <si>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</si>
  <si>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</si>
  <si>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</si>
  <si>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</si>
  <si>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</si>
  <si>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</si>
  <si>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</si>
  <si>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</si>
  <si>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</si>
  <si>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</si>
  <si>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</si>
  <si>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</si>
  <si>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</si>
  <si>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</si>
  <si>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</si>
  <si>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</si>
  <si>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</si>
  <si>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</si>
  <si>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</si>
  <si>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</si>
  <si>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</si>
  <si>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</si>
  <si>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</si>
  <si>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</si>
  <si>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</si>
  <si>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</si>
  <si>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</si>
  <si>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</si>
  <si>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</si>
  <si>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</si>
  <si>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</si>
  <si>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</si>
  <si>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</si>
  <si>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</si>
  <si>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</si>
  <si>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</si>
  <si>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</si>
  <si>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</si>
  <si>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</si>
  <si>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</si>
  <si>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</si>
  <si>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</si>
  <si>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</si>
  <si>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</si>
  <si>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</si>
  <si>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</si>
  <si>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</si>
  <si>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</si>
  <si>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</si>
  <si>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</si>
  <si>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</si>
  <si>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</si>
  <si>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</si>
  <si>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</si>
  <si>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</si>
  <si>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</si>
  <si>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</si>
  <si>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</si>
  <si>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</si>
  <si>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</si>
  <si>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</si>
  <si>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</si>
  <si>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</si>
  <si>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</si>
  <si>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</si>
  <si>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</si>
  <si>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</si>
  <si>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</si>
  <si>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</si>
  <si>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</si>
  <si>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</si>
  <si>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</si>
  <si>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</si>
  <si>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</si>
  <si>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</si>
  <si>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</si>
  <si>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</si>
  <si>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</si>
  <si>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</si>
  <si>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</si>
  <si>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</si>
  <si>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</si>
  <si>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</si>
  <si>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</si>
  <si>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</si>
  <si>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</si>
  <si>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</si>
  <si>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</si>
  <si>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</si>
  <si>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</si>
  <si>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</si>
  <si>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</si>
  <si>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</si>
  <si>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</si>
  <si>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</si>
  <si>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</si>
  <si>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</si>
  <si>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</si>
  <si>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</si>
  <si>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</si>
  <si>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</si>
  <si>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</si>
  <si>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</si>
  <si>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</si>
  <si>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</si>
  <si>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</si>
  <si>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</si>
  <si>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</si>
  <si>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</si>
  <si>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</si>
  <si>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</si>
  <si>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</si>
  <si>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</si>
  <si>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</si>
  <si>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</si>
  <si>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</si>
  <si>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</si>
  <si>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</si>
  <si>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</si>
  <si>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</si>
  <si>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</si>
  <si>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</si>
  <si>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</si>
  <si>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</si>
  <si>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</si>
  <si>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</si>
  <si>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</si>
  <si>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</si>
  <si>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</si>
  <si>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</si>
  <si>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</si>
  <si>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</si>
  <si>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</si>
  <si>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</si>
  <si>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</si>
  <si>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</si>
  <si>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</si>
  <si>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</si>
  <si>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</si>
  <si>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</si>
  <si>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</si>
  <si>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</si>
  <si>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</si>
  <si>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</si>
  <si>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</si>
  <si>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</si>
  <si>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</si>
  <si>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</si>
  <si>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</si>
  <si>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</si>
  <si>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</si>
  <si>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</si>
  <si>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</si>
  <si>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</si>
  <si>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</si>
  <si>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</si>
  <si>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</si>
  <si>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</si>
  <si>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</si>
  <si>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</si>
  <si>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</si>
  <si>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</si>
  <si>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</si>
  <si>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</si>
  <si>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</si>
  <si>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</si>
  <si>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</si>
  <si>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</si>
  <si>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</si>
  <si>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</si>
  <si>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</si>
  <si>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</si>
  <si>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</si>
  <si>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</si>
  <si>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</si>
  <si>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</si>
  <si>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</si>
  <si>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</si>
  <si>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</si>
  <si>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</si>
  <si>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</si>
  <si>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</si>
  <si>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</si>
  <si>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</si>
  <si>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</si>
  <si>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</si>
  <si>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</si>
  <si>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</si>
  <si>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</si>
  <si>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</si>
  <si>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</si>
  <si>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</si>
  <si>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</si>
  <si>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</si>
  <si>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</si>
  <si>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</si>
  <si>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</si>
  <si>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</si>
  <si>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</si>
  <si>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</si>
  <si>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</si>
  <si>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</si>
  <si>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</si>
  <si>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</si>
  <si>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</si>
  <si>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</si>
  <si>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</si>
  <si>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</si>
  <si>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</si>
  <si>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</si>
  <si>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</si>
  <si>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</si>
  <si>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</si>
  <si>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</si>
  <si>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</si>
  <si>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</si>
  <si>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</si>
  <si>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</si>
  <si>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</si>
  <si>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</si>
  <si>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</si>
  <si>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</si>
  <si>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</si>
  <si>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</si>
  <si>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</si>
  <si>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</si>
  <si>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</si>
  <si>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</si>
  <si>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</si>
  <si>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</si>
  <si>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</si>
  <si>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</si>
  <si>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</si>
  <si>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</si>
  <si>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</si>
  <si>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</si>
  <si>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</si>
  <si>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</si>
  <si>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</si>
  <si>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</si>
  <si>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</si>
  <si>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</si>
  <si>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</si>
  <si>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</si>
  <si>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</si>
  <si>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</si>
  <si>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</si>
  <si>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</si>
  <si>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</si>
  <si>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</si>
  <si>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</si>
  <si>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</si>
  <si>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</si>
  <si>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</si>
  <si>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</si>
  <si>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</si>
  <si>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</si>
  <si>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</si>
  <si>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</si>
  <si>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</si>
  <si>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</si>
  <si>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</si>
  <si>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</si>
  <si>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</si>
  <si>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</si>
  <si>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</si>
  <si>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</si>
  <si>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</si>
  <si>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</si>
  <si>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</si>
  <si>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</si>
  <si>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</si>
  <si>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</si>
  <si>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</si>
  <si>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</si>
  <si>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</si>
  <si>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</si>
  <si>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</si>
  <si>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</si>
  <si>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</si>
  <si>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</si>
  <si>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</si>
  <si>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</si>
  <si>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</si>
  <si>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</si>
  <si>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</si>
  <si>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</si>
  <si>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</si>
  <si>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</si>
  <si>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</si>
  <si>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</si>
  <si>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</si>
  <si>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</si>
  <si>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</si>
  <si>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</si>
  <si>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</si>
  <si>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</si>
  <si>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</si>
  <si>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</si>
  <si>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</si>
  <si>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</si>
  <si>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</si>
  <si>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</si>
  <si>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</si>
  <si>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</si>
  <si>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</si>
  <si>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</si>
  <si>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</si>
  <si>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</si>
  <si>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</si>
  <si>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</si>
  <si>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</si>
  <si>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</si>
  <si>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</si>
  <si>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</si>
  <si>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</si>
  <si>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</si>
  <si>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</si>
  <si>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</si>
  <si>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</si>
  <si>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</si>
  <si>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</si>
  <si>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</si>
  <si>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</si>
  <si>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</si>
  <si>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</si>
  <si>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</si>
  <si>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</si>
  <si>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</si>
  <si>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</si>
  <si>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</si>
  <si>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</si>
  <si>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</si>
  <si>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</si>
  <si>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</si>
  <si>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</si>
  <si>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</si>
  <si>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</si>
  <si>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</si>
  <si>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</si>
  <si>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</si>
  <si>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</si>
  <si>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</si>
  <si>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</si>
  <si>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</si>
  <si>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</si>
  <si>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</si>
  <si>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</si>
  <si>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</si>
  <si>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</si>
  <si>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</si>
  <si>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</si>
  <si>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</si>
  <si>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</si>
  <si>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</si>
  <si>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</si>
  <si>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</si>
  <si>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</si>
  <si>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</si>
  <si>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</si>
  <si>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</si>
  <si>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</si>
  <si>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</si>
  <si>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</si>
  <si>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</si>
  <si>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</si>
  <si>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</si>
  <si>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</si>
  <si>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</si>
  <si>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</si>
  <si>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</si>
  <si>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</si>
  <si>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</si>
  <si>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</si>
  <si>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</si>
  <si>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</si>
  <si>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</si>
  <si>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</si>
  <si>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</si>
  <si>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</si>
  <si>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</si>
  <si>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</si>
  <si>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</si>
  <si>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</si>
  <si>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</si>
  <si>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</si>
  <si>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</si>
  <si>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</si>
  <si>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</si>
  <si>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</si>
  <si>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</si>
  <si>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</si>
  <si>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</si>
  <si>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</si>
  <si>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</si>
  <si>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</si>
  <si>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</si>
  <si>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</si>
  <si>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</si>
  <si>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</si>
  <si>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</si>
  <si>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</si>
  <si>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</si>
  <si>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</si>
  <si>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</si>
  <si>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</si>
  <si>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</si>
  <si>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</si>
  <si>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</si>
  <si>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</si>
  <si>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</si>
  <si>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</si>
  <si>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</si>
  <si>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</si>
  <si>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</si>
  <si>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</si>
  <si>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</si>
  <si>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</si>
  <si>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</si>
  <si>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</si>
  <si>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</si>
  <si>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</si>
  <si>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</si>
  <si>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</si>
  <si>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</si>
  <si>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</si>
  <si>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</si>
  <si>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</si>
  <si>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</si>
  <si>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</si>
  <si>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</si>
  <si>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</si>
  <si>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</si>
  <si>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</si>
  <si>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</si>
  <si>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</si>
  <si>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</si>
  <si>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</si>
  <si>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</si>
  <si>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</si>
  <si>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</si>
  <si>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</si>
  <si>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</si>
  <si>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</si>
  <si>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</si>
  <si>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</si>
  <si>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</si>
  <si>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</si>
  <si>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</si>
  <si>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</si>
  <si>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</si>
  <si>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</si>
  <si>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</si>
  <si>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</si>
  <si>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</si>
  <si>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</si>
  <si>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</si>
  <si>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</si>
  <si>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</si>
  <si>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</si>
  <si>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</si>
  <si>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</si>
  <si>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</si>
  <si>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</si>
  <si>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</si>
  <si>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</si>
  <si>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</si>
  <si>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</si>
  <si>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</si>
  <si>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</si>
  <si>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</si>
  <si>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</si>
  <si>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</si>
  <si>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</si>
  <si>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</si>
  <si>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</si>
  <si>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</si>
  <si>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</si>
  <si>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</si>
  <si>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</si>
  <si>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</si>
  <si>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</si>
  <si>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</si>
  <si>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</si>
  <si>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</si>
  <si>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</si>
  <si>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</si>
  <si>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</si>
  <si>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</si>
  <si>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</si>
  <si>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</si>
  <si>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</si>
  <si>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</si>
  <si>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</si>
  <si>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</si>
  <si>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</si>
  <si>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</si>
  <si>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</si>
  <si>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</si>
  <si>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</si>
  <si>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</si>
  <si>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</si>
  <si>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</si>
  <si>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</si>
  <si>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</si>
  <si>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</si>
  <si>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</si>
  <si>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</si>
  <si>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</si>
  <si>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</si>
  <si>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</si>
  <si>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</si>
  <si>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</si>
  <si>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</si>
  <si>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</si>
  <si>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</si>
  <si>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</si>
  <si>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</si>
  <si>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</si>
  <si>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</si>
  <si>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</si>
  <si>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</si>
  <si>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</si>
  <si>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</si>
  <si>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</si>
  <si>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</si>
  <si>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</si>
  <si>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</si>
  <si>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</si>
  <si>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</si>
  <si>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</si>
  <si>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</si>
  <si>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</si>
  <si>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</si>
  <si>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</si>
  <si>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</si>
  <si>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</si>
  <si>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</si>
  <si>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</si>
  <si>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</si>
  <si>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</si>
  <si>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</si>
  <si>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</si>
  <si>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</si>
  <si>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</si>
  <si>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</si>
  <si>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</si>
  <si>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</si>
  <si>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</si>
  <si>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</si>
  <si>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</si>
  <si>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</si>
  <si>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</si>
  <si>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</si>
  <si>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</si>
  <si>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</si>
  <si>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</si>
  <si>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</si>
  <si>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</si>
  <si>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</si>
  <si>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</si>
  <si>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</si>
  <si>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</si>
  <si>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</si>
  <si>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</si>
  <si>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</si>
  <si>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</si>
  <si>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</si>
  <si>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</si>
  <si>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</si>
  <si>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</si>
  <si>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</si>
  <si>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</si>
  <si>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</si>
  <si>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</si>
  <si>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</si>
  <si>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</si>
  <si>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</si>
  <si>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</si>
  <si>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</si>
  <si>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</si>
  <si>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</si>
  <si>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</si>
  <si>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</si>
  <si>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</si>
  <si>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</si>
  <si>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</si>
  <si>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</si>
  <si>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</si>
  <si>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</si>
  <si>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</si>
  <si>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</si>
  <si>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</si>
  <si>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</si>
  <si>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</si>
  <si>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</si>
  <si>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</si>
  <si>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</si>
  <si>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</si>
  <si>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</si>
  <si>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</si>
  <si>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</si>
  <si>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</si>
  <si>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</si>
  <si>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</si>
  <si>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</si>
  <si>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</si>
  <si>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</si>
  <si>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</si>
  <si>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</si>
  <si>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</si>
  <si>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</si>
  <si>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</si>
  <si>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</si>
  <si>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</si>
  <si>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</si>
  <si>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</si>
  <si>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</si>
  <si>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</si>
  <si>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</si>
  <si>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</si>
  <si>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</si>
  <si>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</si>
  <si>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</si>
  <si>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</si>
  <si>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</si>
  <si>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</si>
  <si>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</si>
  <si>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</si>
  <si>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</si>
  <si>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</si>
  <si>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</si>
  <si>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</si>
  <si>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</si>
  <si>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</si>
  <si>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</si>
  <si>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</si>
  <si>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</si>
  <si>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</si>
  <si>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</si>
  <si>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</si>
  <si>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</si>
  <si>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</si>
  <si>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</si>
  <si>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</si>
  <si>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</si>
  <si>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</si>
  <si>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</si>
  <si>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</si>
  <si>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</si>
  <si>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</si>
  <si>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</si>
  <si>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</si>
  <si>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</si>
  <si>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</si>
  <si>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</si>
  <si>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</si>
  <si>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</si>
  <si>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</si>
  <si>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</si>
  <si>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</si>
  <si>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</si>
  <si>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</si>
  <si>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</si>
  <si>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</si>
  <si>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</si>
  <si>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</si>
  <si>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</si>
  <si>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</si>
  <si>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</si>
  <si>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</si>
  <si>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</si>
  <si>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</si>
  <si>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</si>
  <si>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</si>
  <si>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</si>
  <si>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</si>
  <si>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</si>
  <si>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</si>
  <si>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</si>
  <si>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</si>
  <si>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</si>
  <si>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</si>
  <si>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</si>
  <si>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</si>
  <si>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</si>
  <si>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</si>
  <si>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</si>
  <si>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</si>
  <si>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</si>
  <si>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</si>
  <si>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</si>
  <si>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</si>
  <si>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</si>
  <si>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</si>
  <si>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</si>
  <si>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</si>
  <si>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</si>
  <si>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</si>
  <si>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</si>
  <si>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</si>
  <si>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</si>
  <si>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</si>
  <si>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</si>
  <si>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</si>
  <si>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</si>
  <si>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</si>
  <si>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</si>
  <si>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</si>
  <si>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</si>
  <si>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</si>
  <si>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</si>
  <si>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</si>
  <si>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</si>
  <si>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</si>
  <si>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</si>
  <si>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</si>
  <si>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</si>
  <si>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</si>
  <si>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</si>
  <si>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</si>
  <si>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</si>
  <si>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</si>
  <si>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</si>
  <si>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</si>
  <si>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</si>
  <si>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</si>
  <si>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</si>
  <si>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</si>
  <si>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</si>
  <si>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</si>
  <si>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</si>
  <si>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</si>
  <si>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</si>
  <si>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</si>
  <si>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</si>
  <si>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</si>
  <si>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</si>
  <si>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</si>
  <si>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</si>
  <si>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</si>
  <si>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</si>
  <si>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</si>
  <si>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</si>
  <si>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</si>
  <si>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</si>
  <si>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</si>
  <si>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</si>
  <si>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</si>
  <si>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</si>
  <si>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</si>
  <si>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</si>
  <si>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</si>
  <si>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</si>
  <si>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</si>
  <si>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</si>
  <si>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</si>
  <si>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</si>
  <si>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</si>
  <si>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</si>
  <si>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</si>
  <si>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</si>
  <si>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</si>
  <si>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</si>
  <si>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</si>
  <si>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</si>
  <si>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</si>
  <si>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</si>
  <si>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</si>
  <si>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</si>
  <si>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</si>
  <si>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</si>
  <si>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</si>
  <si>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</si>
  <si>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</si>
  <si>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</si>
  <si>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</si>
  <si>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</si>
  <si>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</si>
  <si>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</si>
  <si>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</si>
  <si>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</si>
  <si>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</si>
  <si>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</si>
  <si>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</si>
  <si>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</si>
  <si>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</si>
  <si>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</si>
  <si>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</si>
  <si>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</si>
  <si>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</si>
  <si>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</si>
  <si>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</si>
  <si>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</si>
  <si>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</si>
  <si>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</si>
  <si>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</si>
  <si>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</si>
  <si>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</si>
  <si>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</si>
  <si>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</si>
  <si>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</si>
  <si>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</si>
  <si>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</si>
  <si>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</si>
  <si>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</si>
  <si>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</si>
  <si>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</si>
  <si>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</si>
  <si>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</si>
  <si>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</si>
  <si>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</si>
  <si>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</si>
  <si>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</si>
  <si>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</si>
  <si>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</si>
  <si>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</si>
  <si>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</si>
  <si>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</si>
  <si>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</si>
  <si>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</si>
  <si>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</si>
  <si>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</si>
  <si>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</si>
  <si>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</si>
  <si>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</si>
  <si>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</si>
  <si>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</si>
  <si>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</si>
  <si>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</si>
  <si>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</si>
  <si>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</si>
  <si>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</si>
  <si>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</si>
  <si>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</si>
  <si>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</si>
  <si>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</si>
  <si>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</si>
  <si>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</si>
  <si>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</si>
  <si>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</si>
  <si>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</si>
  <si>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</si>
  <si>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</si>
  <si>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</si>
  <si>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</si>
  <si>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</si>
  <si>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</si>
  <si>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</si>
  <si>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</si>
  <si>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</si>
  <si>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</si>
  <si>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</si>
  <si>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</si>
  <si>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</si>
  <si>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</si>
  <si>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</si>
  <si>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</si>
  <si>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</si>
  <si>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</si>
  <si>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</si>
  <si>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</si>
  <si>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</si>
  <si>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</si>
  <si>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</si>
  <si>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</si>
  <si>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</si>
  <si>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</si>
  <si>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</si>
  <si>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</si>
  <si>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</si>
  <si>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</si>
  <si>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</si>
  <si>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</si>
  <si>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</si>
  <si>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</si>
  <si>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</si>
  <si>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</si>
  <si>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</si>
  <si>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</si>
  <si>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</si>
  <si>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</si>
  <si>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</si>
  <si>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</si>
  <si>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</si>
  <si>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</si>
  <si>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</si>
  <si>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</si>
  <si>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</si>
  <si>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</si>
  <si>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</si>
  <si>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</si>
  <si>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</si>
  <si>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</si>
  <si>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</si>
  <si>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</si>
  <si>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</si>
  <si>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</si>
  <si>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</si>
  <si>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</si>
  <si>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</si>
  <si>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</si>
  <si>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</si>
  <si>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</si>
  <si>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</si>
  <si>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</si>
  <si>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</si>
  <si>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</si>
  <si>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</si>
  <si>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</si>
  <si>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</si>
  <si>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</si>
  <si>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</si>
  <si>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</si>
  <si>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</si>
  <si>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</si>
  <si>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</si>
  <si>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</si>
  <si>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</si>
  <si>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</si>
  <si>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</si>
  <si>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</si>
  <si>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</si>
  <si>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</si>
  <si>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</si>
  <si>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</si>
  <si>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</si>
  <si>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</si>
  <si>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</si>
  <si>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</si>
  <si>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</si>
  <si>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</si>
  <si>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</si>
  <si>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</si>
  <si>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</si>
  <si>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</si>
  <si>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</si>
  <si>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</si>
  <si>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</si>
  <si>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</si>
  <si>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</si>
  <si>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</si>
  <si>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</si>
  <si>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</si>
  <si>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</si>
  <si>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</si>
  <si>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</si>
  <si>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</si>
  <si>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</si>
  <si>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</si>
  <si>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</si>
  <si>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</si>
  <si>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</si>
  <si>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</si>
  <si>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</si>
  <si>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</si>
  <si>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</si>
  <si>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</si>
  <si>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</si>
  <si>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</si>
  <si>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</si>
  <si>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</si>
  <si>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</si>
  <si>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</si>
  <si>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</si>
  <si>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</si>
  <si>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</si>
  <si>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</si>
  <si>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</si>
  <si>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</si>
  <si>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</si>
  <si>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</si>
  <si>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</si>
  <si>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</si>
  <si>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</si>
  <si>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</si>
  <si>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</si>
  <si>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</si>
  <si>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</si>
  <si>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</si>
  <si>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</si>
  <si>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</si>
  <si>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</si>
  <si>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</si>
  <si>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</si>
  <si>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</si>
  <si>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</si>
  <si>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</si>
  <si>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</si>
  <si>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</si>
  <si>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</si>
  <si>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</si>
  <si>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</si>
  <si>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</si>
  <si>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</si>
  <si>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</si>
  <si>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</si>
  <si>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</si>
  <si>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</si>
  <si>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</si>
  <si>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</si>
  <si>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</si>
  <si>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</si>
  <si>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</si>
  <si>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</si>
  <si>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</si>
  <si>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</si>
  <si>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</si>
  <si>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</si>
  <si>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</si>
  <si>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</si>
  <si>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</si>
  <si>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</si>
  <si>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</si>
  <si>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</si>
  <si>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</si>
  <si>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</si>
  <si>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</si>
  <si>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</si>
  <si>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</si>
  <si>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</si>
  <si>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</si>
  <si>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</si>
  <si>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</si>
  <si>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</si>
  <si>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</si>
  <si>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</si>
  <si>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</si>
  <si>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</si>
  <si>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</si>
  <si>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</si>
  <si>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</si>
  <si>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</si>
  <si>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</si>
  <si>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</si>
  <si>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</si>
  <si>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</si>
  <si>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</si>
  <si>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</si>
  <si>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</si>
  <si>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</si>
  <si>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</si>
  <si>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</si>
  <si>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</si>
  <si>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</si>
  <si>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</si>
  <si>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</si>
  <si>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</si>
  <si>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</si>
  <si>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</si>
  <si>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</si>
  <si>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</si>
  <si>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</si>
  <si>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</si>
  <si>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</si>
  <si>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</si>
  <si>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</si>
  <si>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</si>
  <si>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</si>
  <si>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</si>
  <si>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</si>
  <si>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</si>
  <si>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</si>
  <si>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</si>
  <si>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</si>
  <si>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</si>
  <si>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</si>
  <si>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</si>
  <si>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</si>
  <si>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</si>
  <si>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</si>
  <si>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</si>
  <si>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</si>
  <si>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</si>
  <si>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</si>
  <si>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</si>
  <si>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</si>
  <si>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</si>
  <si>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</si>
  <si>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</si>
  <si>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</si>
  <si>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</si>
  <si>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</si>
  <si>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</si>
  <si>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</si>
  <si>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</si>
  <si>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</si>
  <si>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</si>
  <si>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</si>
  <si>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</si>
  <si>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</si>
  <si>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</si>
  <si>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</si>
  <si>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</si>
  <si>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</si>
  <si>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</si>
  <si>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</si>
  <si>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</si>
  <si>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</si>
  <si>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</si>
  <si>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</si>
  <si>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</si>
  <si>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</si>
  <si>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</si>
  <si>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</si>
  <si>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</si>
  <si>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</si>
  <si>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</si>
  <si>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</si>
  <si>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</si>
  <si>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</si>
  <si>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</si>
  <si>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</si>
  <si>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</si>
  <si>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</si>
  <si>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</si>
  <si>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</si>
  <si>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</si>
  <si>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</si>
  <si>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</si>
  <si>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</si>
  <si>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</si>
  <si>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</si>
  <si>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</si>
  <si>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</si>
  <si>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</si>
  <si>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</si>
  <si>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</si>
  <si>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</si>
  <si>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</si>
  <si>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</si>
  <si>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</si>
  <si>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</si>
  <si>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</si>
  <si>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</si>
  <si>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</si>
  <si>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</si>
  <si>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</si>
  <si>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</si>
  <si>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</si>
  <si>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</si>
  <si>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</si>
  <si>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</si>
  <si>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</si>
  <si>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</si>
  <si>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</si>
  <si>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</si>
  <si>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</si>
  <si>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</si>
  <si>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</si>
  <si>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</si>
  <si>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</si>
  <si>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</si>
  <si>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</si>
  <si>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</si>
  <si>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</si>
  <si>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</si>
  <si>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</si>
  <si>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</si>
  <si>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</si>
  <si>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</si>
  <si>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</si>
  <si>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</si>
  <si>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</si>
  <si>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</si>
  <si>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</si>
  <si>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</si>
  <si>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</si>
  <si>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</si>
  <si>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</si>
  <si>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</si>
  <si>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</si>
  <si>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</si>
  <si>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</si>
  <si>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</si>
  <si>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</si>
  <si>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</si>
  <si>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</si>
  <si>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</si>
  <si>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</si>
  <si>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</si>
  <si>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</si>
  <si>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</si>
  <si>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</si>
  <si>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</si>
  <si>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</si>
  <si>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</si>
  <si>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</si>
  <si>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</si>
  <si>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</si>
  <si>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</si>
  <si>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</si>
  <si>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</si>
  <si>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</si>
  <si>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</si>
  <si>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</si>
  <si>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</si>
  <si>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</si>
  <si>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</si>
  <si>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</si>
  <si>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</si>
  <si>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</si>
  <si>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</si>
  <si>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</si>
  <si>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</si>
  <si>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</si>
  <si>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</si>
  <si>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</si>
  <si>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</si>
  <si>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</si>
  <si>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</si>
  <si>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</si>
  <si>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</si>
  <si>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</si>
  <si>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</si>
  <si>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</si>
  <si>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</si>
  <si>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</si>
  <si>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</si>
  <si>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</si>
  <si>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</si>
  <si>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</si>
  <si>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</si>
  <si>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</si>
  <si>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</si>
  <si>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</si>
  <si>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</si>
  <si>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</si>
  <si>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</si>
  <si>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</si>
  <si>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</si>
  <si>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</si>
  <si>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</si>
  <si>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</si>
  <si>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</si>
  <si>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</si>
  <si>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</si>
  <si>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</si>
  <si>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</si>
  <si>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</si>
  <si>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</si>
  <si>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</si>
  <si>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</si>
  <si>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</si>
  <si>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</si>
  <si>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</si>
  <si>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</si>
  <si>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</si>
  <si>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</si>
  <si>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</si>
  <si>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</si>
  <si>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</si>
  <si>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</si>
  <si>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</si>
  <si>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</si>
  <si>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</si>
  <si>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</si>
  <si>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</si>
  <si>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</si>
  <si>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</si>
  <si>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</si>
  <si>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</si>
  <si>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</si>
  <si>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</si>
  <si>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</si>
  <si>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</si>
  <si>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</si>
  <si>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</si>
  <si>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</si>
  <si>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</si>
  <si>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</si>
  <si>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</si>
  <si>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</si>
  <si>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</si>
  <si>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</si>
  <si>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</si>
  <si>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</si>
  <si>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</si>
  <si>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</si>
  <si>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</si>
  <si>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</si>
  <si>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</si>
  <si>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</si>
  <si>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</si>
  <si>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</si>
  <si>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</si>
  <si>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</si>
  <si>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</si>
  <si>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</si>
  <si>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</si>
  <si>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</si>
  <si>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</si>
  <si>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</si>
  <si>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</si>
  <si>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</si>
  <si>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</si>
  <si>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</si>
  <si>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</si>
  <si>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</si>
  <si>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</si>
  <si>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</si>
  <si>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</si>
  <si>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</si>
  <si>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</si>
  <si>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</si>
  <si>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</si>
  <si>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</si>
  <si>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</si>
  <si>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</si>
  <si>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</si>
  <si>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</si>
  <si>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</si>
  <si>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</si>
  <si>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</si>
  <si>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</si>
  <si>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</si>
  <si>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</si>
  <si>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</si>
  <si>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</si>
  <si>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</si>
  <si>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</si>
  <si>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</si>
  <si>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</si>
  <si>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</si>
  <si>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</si>
  <si>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</si>
  <si>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</si>
  <si>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</si>
  <si>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</si>
  <si>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</si>
  <si>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</si>
  <si>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</si>
  <si>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</si>
  <si>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</si>
  <si>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</si>
  <si>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</si>
  <si>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</si>
  <si>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</si>
  <si>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</si>
  <si>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</si>
  <si>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</si>
  <si>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</si>
  <si>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</si>
  <si>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</si>
  <si>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</si>
  <si>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</si>
  <si>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</si>
  <si>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</si>
  <si>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</si>
  <si>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</si>
  <si>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</si>
  <si>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</si>
  <si>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</si>
  <si>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</si>
  <si>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</si>
  <si>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</si>
  <si>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</si>
  <si>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</si>
  <si>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</si>
  <si>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</si>
  <si>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</si>
  <si>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</si>
  <si>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</si>
  <si>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</si>
  <si>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</si>
  <si>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</si>
  <si>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</si>
  <si>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</si>
  <si>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</si>
  <si>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</si>
  <si>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</si>
  <si>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</si>
  <si>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</si>
  <si>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</si>
  <si>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</si>
  <si>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</si>
  <si>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</si>
  <si>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</si>
  <si>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</si>
  <si>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</si>
  <si>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</si>
  <si>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</si>
  <si>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</si>
  <si>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</si>
  <si>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</si>
  <si>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</si>
  <si>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</si>
  <si>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</si>
  <si>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</si>
  <si>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</si>
  <si>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</si>
  <si>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</si>
  <si>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</si>
  <si>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</si>
  <si>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</si>
  <si>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</si>
  <si>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</si>
  <si>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</si>
  <si>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</si>
  <si>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</si>
  <si>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</si>
  <si>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</si>
  <si>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</si>
  <si>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</si>
  <si>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</si>
  <si>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</si>
  <si>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</si>
  <si>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</si>
  <si>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</si>
  <si>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</si>
  <si>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</si>
  <si>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</si>
  <si>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</si>
  <si>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</si>
  <si>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</si>
  <si>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</si>
  <si>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</si>
  <si>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</si>
  <si>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</si>
  <si>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</si>
  <si>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</si>
  <si>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</si>
  <si>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</si>
  <si>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</si>
  <si>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</si>
  <si>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</si>
  <si>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</si>
  <si>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</si>
  <si>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</si>
  <si>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</si>
  <si>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</si>
  <si>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</si>
  <si>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</si>
  <si>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</si>
  <si>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</si>
  <si>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</si>
  <si>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</si>
  <si>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</si>
  <si>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</si>
  <si>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</si>
  <si>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</si>
  <si>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</si>
  <si>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</si>
  <si>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</si>
  <si>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</si>
  <si>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</si>
  <si>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</si>
  <si>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</si>
  <si>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</si>
  <si>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</si>
  <si>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</si>
  <si>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</si>
  <si>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</si>
  <si>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</si>
  <si>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</si>
  <si>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</si>
  <si>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</si>
  <si>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</si>
  <si>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</si>
  <si>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</si>
  <si>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</si>
  <si>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</si>
  <si>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</si>
  <si>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</si>
  <si>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</si>
  <si>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</si>
  <si>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</si>
  <si>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</si>
  <si>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</si>
  <si>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</si>
  <si>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</si>
  <si>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</si>
  <si>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</si>
  <si>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</si>
  <si>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</si>
  <si>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</si>
  <si>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</si>
  <si>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</si>
  <si>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</si>
  <si>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</si>
  <si>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</si>
  <si>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</si>
  <si>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</si>
  <si>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</si>
  <si>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</si>
  <si>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</si>
  <si>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</si>
  <si>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</si>
  <si>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</si>
  <si>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</si>
  <si>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</si>
  <si>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</si>
  <si>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</si>
  <si>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</si>
  <si>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</si>
  <si>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</si>
  <si>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</si>
  <si>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</si>
  <si>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</si>
  <si>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</si>
  <si>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</si>
  <si>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</si>
  <si>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</si>
  <si>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</si>
  <si>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</si>
  <si>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</si>
  <si>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</si>
  <si>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</si>
  <si>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</si>
  <si>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</si>
  <si>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</si>
  <si>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</si>
  <si>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</si>
  <si>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</si>
  <si>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</si>
  <si>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</si>
  <si>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</si>
  <si>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</si>
  <si>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</si>
  <si>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</si>
  <si>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</si>
  <si>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</si>
  <si>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</si>
  <si>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</si>
  <si>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</si>
  <si>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</si>
  <si>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</si>
  <si>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</si>
  <si>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</si>
  <si>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</si>
  <si>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</si>
  <si>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</si>
  <si>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</si>
  <si>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</si>
  <si>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</si>
  <si>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</si>
  <si>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</si>
  <si>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</si>
  <si>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</si>
  <si>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</si>
  <si>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</si>
  <si>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</si>
  <si>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</si>
  <si>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</si>
  <si>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</si>
  <si>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</si>
  <si>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</si>
  <si>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</si>
  <si>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</si>
  <si>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</si>
  <si>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</si>
  <si>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</si>
  <si>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</si>
  <si>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</si>
  <si>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</si>
  <si>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</si>
  <si>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</si>
  <si>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</si>
  <si>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</si>
  <si>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</si>
  <si>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</si>
  <si>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</si>
  <si>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</si>
  <si>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</si>
  <si>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</si>
  <si>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</si>
  <si>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</si>
  <si>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</si>
  <si>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</si>
  <si>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</si>
  <si>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</si>
  <si>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</si>
  <si>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</si>
  <si>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</si>
  <si>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</si>
  <si>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</si>
  <si>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</si>
  <si>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</si>
  <si>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</si>
  <si>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</si>
  <si>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</si>
  <si>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</si>
  <si>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</si>
  <si>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</si>
  <si>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</si>
  <si>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</si>
  <si>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</si>
  <si>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</si>
  <si>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</si>
  <si>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</si>
  <si>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</si>
  <si>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</si>
  <si>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</si>
  <si>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</si>
  <si>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</si>
  <si>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</si>
  <si>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</si>
  <si>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</si>
  <si>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</si>
  <si>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</si>
  <si>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</si>
  <si>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</si>
  <si>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</si>
  <si>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</si>
  <si>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</si>
  <si>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</si>
  <si>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</si>
  <si>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</si>
  <si>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</si>
  <si>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</si>
  <si>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</si>
  <si>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</si>
  <si>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</si>
  <si>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</si>
  <si>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</si>
  <si>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</si>
  <si>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</si>
  <si>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</si>
  <si>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</si>
  <si>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</si>
  <si>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</si>
  <si>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</si>
  <si>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</si>
  <si>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</si>
  <si>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</si>
  <si>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</si>
  <si>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</si>
  <si>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</si>
  <si>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</si>
  <si>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</si>
  <si>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</si>
  <si>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</si>
  <si>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</si>
  <si>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</si>
  <si>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</si>
  <si>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</si>
  <si>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</si>
  <si>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</si>
  <si>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</si>
  <si>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</si>
  <si>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</si>
  <si>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</si>
  <si>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</si>
  <si>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</si>
  <si>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</si>
  <si>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</si>
  <si>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</si>
  <si>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</si>
  <si>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</si>
  <si>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</si>
  <si>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</si>
  <si>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</si>
  <si>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</si>
  <si>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</si>
  <si>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</si>
  <si>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</si>
  <si>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</si>
  <si>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</si>
  <si>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</si>
  <si>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</si>
  <si>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</si>
  <si>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</si>
  <si>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</si>
  <si>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</si>
  <si>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</si>
  <si>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</si>
  <si>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</si>
  <si>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</si>
  <si>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</si>
  <si>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</si>
  <si>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</si>
  <si>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</si>
  <si>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</si>
  <si>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</si>
  <si>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</si>
  <si>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</si>
  <si>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</si>
  <si>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</si>
  <si>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</si>
  <si>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</si>
  <si>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</si>
  <si>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</si>
  <si>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</si>
  <si>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</si>
  <si>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</si>
  <si>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</si>
  <si>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</si>
  <si>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</si>
  <si>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</si>
  <si>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</si>
  <si>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</si>
  <si>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</si>
  <si>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</si>
  <si>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</si>
  <si>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</si>
  <si>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</si>
  <si>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</si>
  <si>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</si>
  <si>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</si>
  <si>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</si>
  <si>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</si>
  <si>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</si>
  <si>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</si>
  <si>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</si>
  <si>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</si>
  <si>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</si>
  <si>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</si>
  <si>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</si>
  <si>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</si>
  <si>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</si>
  <si>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</si>
  <si>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</si>
  <si>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</si>
  <si>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</si>
  <si>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</si>
  <si>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</si>
  <si>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</si>
  <si>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</si>
  <si>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</si>
  <si>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</si>
  <si>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</si>
  <si>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</si>
  <si>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</si>
  <si>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</si>
  <si>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</si>
  <si>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</si>
  <si>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</si>
  <si>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</si>
  <si>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</si>
  <si>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</si>
  <si>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</si>
  <si>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</si>
  <si>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</si>
  <si>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</si>
  <si>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</si>
  <si>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</si>
  <si>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</si>
  <si>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</si>
  <si>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</si>
  <si>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</si>
  <si>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</si>
  <si>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</si>
  <si>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</si>
  <si>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</si>
  <si>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</si>
  <si>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</si>
  <si>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</si>
  <si>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</si>
  <si>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</si>
  <si>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</si>
  <si>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</si>
  <si>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</si>
  <si>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</si>
  <si>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</si>
  <si>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</si>
  <si>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</si>
  <si>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</si>
  <si>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</si>
  <si>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</si>
  <si>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</si>
  <si>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</si>
  <si>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</si>
  <si>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</si>
  <si>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</si>
  <si>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</si>
  <si>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</si>
  <si>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</si>
  <si>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</si>
  <si>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</si>
  <si>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</si>
  <si>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</si>
  <si>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</si>
  <si>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</si>
  <si>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</si>
  <si>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</si>
  <si>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</si>
  <si>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</si>
  <si>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</si>
  <si>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</si>
  <si>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</si>
  <si>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</si>
  <si>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</si>
  <si>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</si>
  <si>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</si>
  <si>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</si>
  <si>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</si>
  <si>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</si>
  <si>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</si>
  <si>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</si>
  <si>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</si>
  <si>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</si>
  <si>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</si>
  <si>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</si>
  <si>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</si>
  <si>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</si>
  <si>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</si>
  <si>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</si>
  <si>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</si>
  <si>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</si>
  <si>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</si>
  <si>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</si>
  <si>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</si>
  <si>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</si>
  <si>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</si>
  <si>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</si>
  <si>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</si>
  <si>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</si>
  <si>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</si>
  <si>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</si>
  <si>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</si>
  <si>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</si>
  <si>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</si>
  <si>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</si>
  <si>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</si>
  <si>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</si>
  <si>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</si>
  <si>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</si>
  <si>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</si>
  <si>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</si>
  <si>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</si>
  <si>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</si>
  <si>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</si>
  <si>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</si>
  <si>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</si>
  <si>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</si>
  <si>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</si>
  <si>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</si>
  <si>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</si>
  <si>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</si>
  <si>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</si>
  <si>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</si>
  <si>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</si>
  <si>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</si>
  <si>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</si>
  <si>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</si>
  <si>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</si>
  <si>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</si>
  <si>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</si>
  <si>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</si>
  <si>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</si>
  <si>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</si>
  <si>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</si>
  <si>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</si>
  <si>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</si>
  <si>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</si>
  <si>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</si>
  <si>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</si>
  <si>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</si>
  <si>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</si>
  <si>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</si>
  <si>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</si>
  <si>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</si>
  <si>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</si>
  <si>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</si>
  <si>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</si>
  <si>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</si>
  <si>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</si>
  <si>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</si>
  <si>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</si>
  <si>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</si>
  <si>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</si>
  <si>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</si>
  <si>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</si>
  <si>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</si>
  <si>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</si>
  <si>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</si>
  <si>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</si>
  <si>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</si>
  <si>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</si>
  <si>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</si>
  <si>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</si>
  <si>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</si>
  <si>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</si>
  <si>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</si>
  <si>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</si>
  <si>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</si>
  <si>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</si>
  <si>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</si>
  <si>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</si>
  <si>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</si>
  <si>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</si>
  <si>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</si>
  <si>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</si>
  <si>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</si>
  <si>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</si>
  <si>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</si>
  <si>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</si>
  <si>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</si>
  <si>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</si>
  <si>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</si>
  <si>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</si>
  <si>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</si>
  <si>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</si>
  <si>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</si>
  <si>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</si>
  <si>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</si>
  <si>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</si>
  <si>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</si>
  <si>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</si>
  <si>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</si>
  <si>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</si>
  <si>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</si>
  <si>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</si>
  <si>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</si>
  <si>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</si>
  <si>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</si>
  <si>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</si>
  <si>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</si>
  <si>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</si>
  <si>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</si>
  <si>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</si>
  <si>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</si>
  <si>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</si>
  <si>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</si>
  <si>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</si>
  <si>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</si>
  <si>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</si>
  <si>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</si>
  <si>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</si>
  <si>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</si>
  <si>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</si>
  <si>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</si>
  <si>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</si>
  <si>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</si>
  <si>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</si>
  <si>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</si>
  <si>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</si>
  <si>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</si>
  <si>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</si>
  <si>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</si>
  <si>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</si>
  <si>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</si>
  <si>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</si>
  <si>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</si>
  <si>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</si>
  <si>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</si>
  <si>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</si>
  <si>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</si>
  <si>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</si>
  <si>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</si>
  <si>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</si>
  <si>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</si>
  <si>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</si>
  <si>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</si>
  <si>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</si>
  <si>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</si>
  <si>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</si>
  <si>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</si>
  <si>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</si>
  <si>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</si>
  <si>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</si>
  <si>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</si>
  <si>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</si>
  <si>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</si>
  <si>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</si>
  <si>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</si>
  <si>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</si>
  <si>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</si>
  <si>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</si>
  <si>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</si>
  <si>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</si>
  <si>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</si>
  <si>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</si>
  <si>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</si>
  <si>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</si>
  <si>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</si>
  <si>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</si>
  <si>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</si>
  <si>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</si>
  <si>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</si>
  <si>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</si>
  <si>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</si>
  <si>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</si>
  <si>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</si>
  <si>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</si>
  <si>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</si>
  <si>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</si>
  <si>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</si>
  <si>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</si>
  <si>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</si>
  <si>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</si>
  <si>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</si>
  <si>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</si>
  <si>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</si>
  <si>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</si>
  <si>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</si>
  <si>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</si>
  <si>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</si>
  <si>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</si>
  <si>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</si>
  <si>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</si>
  <si>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</si>
  <si>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</si>
  <si>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</si>
  <si>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</si>
  <si>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</si>
  <si>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</si>
  <si>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</si>
  <si>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</si>
  <si>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</si>
  <si>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</si>
  <si>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</si>
  <si>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</si>
  <si>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</si>
  <si>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</si>
  <si>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</si>
  <si>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</si>
  <si>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</si>
  <si>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</si>
  <si>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</si>
  <si>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</si>
  <si>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</si>
  <si>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</si>
  <si>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</si>
  <si>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</si>
  <si>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</si>
  <si>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</si>
  <si>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</si>
  <si>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</si>
  <si>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</si>
  <si>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</si>
  <si>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</si>
  <si>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</si>
  <si>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</si>
  <si>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</si>
  <si>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</si>
  <si>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</si>
  <si>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</si>
  <si>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</si>
  <si>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</si>
  <si>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</si>
  <si>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</si>
  <si>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</si>
  <si>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</si>
  <si>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</si>
  <si>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</si>
  <si>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</si>
  <si>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</si>
  <si>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</si>
  <si>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</si>
  <si>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</si>
  <si>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</si>
  <si>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</si>
  <si>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</si>
  <si>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</si>
  <si>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</si>
  <si>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</si>
  <si>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</si>
  <si>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</si>
  <si>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</si>
  <si>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</si>
  <si>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</si>
  <si>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</si>
  <si>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</si>
  <si>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</si>
  <si>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</si>
  <si>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</si>
  <si>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</si>
  <si>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</si>
  <si>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</si>
  <si>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</si>
  <si>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</si>
  <si>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</si>
  <si>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</si>
  <si>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</si>
  <si>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</si>
  <si>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</si>
  <si>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</si>
  <si>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</si>
  <si>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</si>
  <si>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</si>
  <si>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</si>
  <si>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</si>
  <si>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</si>
  <si>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</si>
  <si>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</si>
  <si>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</si>
  <si>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</si>
  <si>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</si>
  <si>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</si>
  <si>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</si>
  <si>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</si>
  <si>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</si>
  <si>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</si>
  <si>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</si>
  <si>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</si>
  <si>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</si>
  <si>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</si>
  <si>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</si>
  <si>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</si>
  <si>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</si>
  <si>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</si>
  <si>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</si>
  <si>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</si>
  <si>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</si>
  <si>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</si>
  <si>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</si>
  <si>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</si>
  <si>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</si>
  <si>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</si>
  <si>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</si>
  <si>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</si>
  <si>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</si>
  <si>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</si>
  <si>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</si>
  <si>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</si>
  <si>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</si>
  <si>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</si>
  <si>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</si>
  <si>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</si>
  <si>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</si>
  <si>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</si>
  <si>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</si>
  <si>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</si>
  <si>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</si>
  <si>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</si>
  <si>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</si>
  <si>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</si>
  <si>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</si>
  <si>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</si>
  <si>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</si>
  <si>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</si>
  <si>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</si>
  <si>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</si>
  <si>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</si>
  <si>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</si>
  <si>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</si>
  <si>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</si>
  <si>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</si>
  <si>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</si>
  <si>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</si>
  <si>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</si>
  <si>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</si>
  <si>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</si>
  <si>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</si>
  <si>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</si>
  <si>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</si>
  <si>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</si>
  <si>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</si>
  <si>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</si>
  <si>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</si>
  <si>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</si>
  <si>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</si>
  <si>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</si>
  <si>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</si>
  <si>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</si>
  <si>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</si>
  <si>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</si>
  <si>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</si>
  <si>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</si>
  <si>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</si>
  <si>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</si>
  <si>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</si>
  <si>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</si>
  <si>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</si>
  <si>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</si>
  <si>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</si>
  <si>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</si>
  <si>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</si>
  <si>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</si>
  <si>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</si>
  <si>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</si>
  <si>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</si>
  <si>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</si>
  <si>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</si>
  <si>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</si>
  <si>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</si>
  <si>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</si>
  <si>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</si>
  <si>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</si>
  <si>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</si>
  <si>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</si>
  <si>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</si>
  <si>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</si>
  <si>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</si>
  <si>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</si>
  <si>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</si>
  <si>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</si>
  <si>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</si>
  <si>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</si>
  <si>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</si>
  <si>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</si>
  <si>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</si>
  <si>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</si>
  <si>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</si>
  <si>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</si>
  <si>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</si>
  <si>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</si>
  <si>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</si>
  <si>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</si>
  <si>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</si>
  <si>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</si>
  <si>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</si>
  <si>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</si>
  <si>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</si>
  <si>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</si>
  <si>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</si>
  <si>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</si>
  <si>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</si>
  <si>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</si>
  <si>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</si>
  <si>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</si>
  <si>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</si>
  <si>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</si>
  <si>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</si>
  <si>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</si>
  <si>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</si>
  <si>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</si>
  <si>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</si>
  <si>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</si>
  <si>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</si>
  <si>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</si>
  <si>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</si>
  <si>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</si>
  <si>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</si>
  <si>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</si>
  <si>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</si>
  <si>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</si>
  <si>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</si>
  <si>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</si>
  <si>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</si>
  <si>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</si>
  <si>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</si>
  <si>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</si>
  <si>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</si>
  <si>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</si>
  <si>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</si>
  <si>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</si>
  <si>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</si>
  <si>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</si>
  <si>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</si>
  <si>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</si>
  <si>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</si>
  <si>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</si>
  <si>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</si>
  <si>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</si>
  <si>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</si>
  <si>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</si>
  <si>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</si>
  <si>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</si>
  <si>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</si>
  <si>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</si>
  <si>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</si>
  <si>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</si>
  <si>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</si>
  <si>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</si>
  <si>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</si>
  <si>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</si>
  <si>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</si>
  <si>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</si>
  <si>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</si>
  <si>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</si>
  <si>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</si>
  <si>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</si>
  <si>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</si>
  <si>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</si>
  <si>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</si>
  <si>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</si>
  <si>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</si>
  <si>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</si>
  <si>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</si>
  <si>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</si>
  <si>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</si>
  <si>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</si>
  <si>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</si>
  <si>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</si>
  <si>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</si>
  <si>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</si>
  <si>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</si>
  <si>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</si>
  <si>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</si>
  <si>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</si>
  <si>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</si>
  <si>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</si>
  <si>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</si>
  <si>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</si>
  <si>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</si>
  <si>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</si>
  <si>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</si>
  <si>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</si>
  <si>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</si>
  <si>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</si>
  <si>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</si>
  <si>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</si>
  <si>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</si>
  <si>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</si>
  <si>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</si>
  <si>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</si>
  <si>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</si>
  <si>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</si>
  <si>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</si>
  <si>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</si>
  <si>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</si>
  <si>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</si>
  <si>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</si>
  <si>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</si>
  <si>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</si>
  <si>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</si>
  <si>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</si>
  <si>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</si>
  <si>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</si>
  <si>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</si>
  <si>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</si>
  <si>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</si>
  <si>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</si>
  <si>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</si>
  <si>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</si>
  <si>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</si>
  <si>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</si>
  <si>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</si>
  <si>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</si>
  <si>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</si>
  <si>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</si>
  <si>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</si>
  <si>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</si>
  <si>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</si>
  <si>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</si>
  <si>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</si>
  <si>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</si>
  <si>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</si>
  <si>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</si>
  <si>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</si>
  <si>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</si>
  <si>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</si>
  <si>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</si>
  <si>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</si>
  <si>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</si>
  <si>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</si>
  <si>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</si>
  <si>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</si>
  <si>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</si>
  <si>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</si>
  <si>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</si>
  <si>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</si>
  <si>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</si>
  <si>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</si>
  <si>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</si>
  <si>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</si>
  <si>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</si>
  <si>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</si>
  <si>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</si>
  <si>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</si>
  <si>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</si>
  <si>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</si>
  <si>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</si>
  <si>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</si>
  <si>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</si>
  <si>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</si>
  <si>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</si>
  <si>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</si>
  <si>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</si>
  <si>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</si>
  <si>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</si>
  <si>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</si>
  <si>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</si>
  <si>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</si>
  <si>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</si>
  <si>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</si>
  <si>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</si>
  <si>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</si>
  <si>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</si>
  <si>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</si>
  <si>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</si>
  <si>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</si>
  <si>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</si>
  <si>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</si>
  <si>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</si>
  <si>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</si>
  <si>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</si>
  <si>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</si>
  <si>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</si>
  <si>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</si>
  <si>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</si>
  <si>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</si>
  <si>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</si>
  <si>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</si>
  <si>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</si>
  <si>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</si>
  <si>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</si>
  <si>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</si>
  <si>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</si>
  <si>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</si>
  <si>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</si>
  <si>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</si>
  <si>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</si>
  <si>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</si>
  <si>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</si>
  <si>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</si>
  <si>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</si>
  <si>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</si>
  <si>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</si>
  <si>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</si>
  <si>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</si>
  <si>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</si>
  <si>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</si>
  <si>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</si>
  <si>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</si>
  <si>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</si>
  <si>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</si>
  <si>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</si>
  <si>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</si>
  <si>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</si>
  <si>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</si>
  <si>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</si>
  <si>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</si>
  <si>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</si>
  <si>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</si>
  <si>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</si>
  <si>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</si>
  <si>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</si>
  <si>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</si>
  <si>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</si>
  <si>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</si>
  <si>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</si>
  <si>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</si>
  <si>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</si>
  <si>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</si>
  <si>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</si>
  <si>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</si>
  <si>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</si>
  <si>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</si>
  <si>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</si>
  <si>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</si>
  <si>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</si>
  <si>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</si>
  <si>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</si>
  <si>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</si>
  <si>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</si>
  <si>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</si>
  <si>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</si>
  <si>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</si>
  <si>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</si>
  <si>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</si>
  <si>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</si>
  <si>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</si>
  <si>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</si>
  <si>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</si>
  <si>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</si>
  <si>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</si>
  <si>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</si>
  <si>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</si>
  <si>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</si>
  <si>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</si>
  <si>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</si>
  <si>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</si>
  <si>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</si>
  <si>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</si>
  <si>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</si>
  <si>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</si>
  <si>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</si>
  <si>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</si>
  <si>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</si>
  <si>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</si>
  <si>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</si>
  <si>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</si>
  <si>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</si>
  <si>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</si>
  <si>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</si>
  <si>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</si>
  <si>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</si>
  <si>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</si>
  <si>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</si>
  <si>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</si>
  <si>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</si>
  <si>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</si>
  <si>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</si>
  <si>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</si>
  <si>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</si>
  <si>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</si>
  <si>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</si>
  <si>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</si>
  <si>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</si>
  <si>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</si>
  <si>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</si>
  <si>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</si>
  <si>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</si>
  <si>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</si>
  <si>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</si>
  <si>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</si>
  <si>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</si>
  <si>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</si>
  <si>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</si>
  <si>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</si>
  <si>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</si>
  <si>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</si>
  <si>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</si>
  <si>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</si>
  <si>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</si>
  <si>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</si>
  <si>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</si>
  <si>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</si>
  <si>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</si>
  <si>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</si>
  <si>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</si>
  <si>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</si>
  <si>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</si>
  <si>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</si>
  <si>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</si>
  <si>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</si>
  <si>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</si>
  <si>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</si>
  <si>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</si>
  <si>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</si>
  <si>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</si>
  <si>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</si>
  <si>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</si>
  <si>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</si>
  <si>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</si>
  <si>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</si>
  <si>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</si>
  <si>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</si>
  <si>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</si>
  <si>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</si>
  <si>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</si>
  <si>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</si>
  <si>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</si>
  <si>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</si>
  <si>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</si>
  <si>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</si>
  <si>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</si>
  <si>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</si>
  <si>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</si>
  <si>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</si>
  <si>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</si>
  <si>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</si>
  <si>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</si>
  <si>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</si>
  <si>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</si>
  <si>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</si>
  <si>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</si>
  <si>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</si>
  <si>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</si>
  <si>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</si>
  <si>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</si>
  <si>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</si>
  <si>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</si>
  <si>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</si>
  <si>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</si>
  <si>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</si>
  <si>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</si>
  <si>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</si>
  <si>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</si>
  <si>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</si>
  <si>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</si>
  <si>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</si>
  <si>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</si>
  <si>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</si>
  <si>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</si>
  <si>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</si>
  <si>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</si>
  <si>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</si>
  <si>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</si>
  <si>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</si>
  <si>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</si>
  <si>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</si>
  <si>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</si>
  <si>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</si>
  <si>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</si>
  <si>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</si>
  <si>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</si>
  <si>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</si>
  <si>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</si>
  <si>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</si>
  <si>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</si>
  <si>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</si>
  <si>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</si>
  <si>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</si>
  <si>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</si>
  <si>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</si>
  <si>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</si>
  <si>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</si>
  <si>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</si>
  <si>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</si>
  <si>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</si>
  <si>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</si>
  <si>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</si>
  <si>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</si>
  <si>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</si>
  <si>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</si>
  <si>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</si>
  <si>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</si>
  <si>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</si>
  <si>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</si>
  <si>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</si>
  <si>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</si>
  <si>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</si>
  <si>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</si>
  <si>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</si>
  <si>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</si>
  <si>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</si>
  <si>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</si>
  <si>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</si>
  <si>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</si>
  <si>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</si>
  <si>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</si>
  <si>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</si>
  <si>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</si>
  <si>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</si>
  <si>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</si>
  <si>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</si>
  <si>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</si>
  <si>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</si>
  <si>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</si>
  <si>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</si>
  <si>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</si>
  <si>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</si>
  <si>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</si>
  <si>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</si>
  <si>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</si>
  <si>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</si>
  <si>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</si>
  <si>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</si>
  <si>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</si>
  <si>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</si>
  <si>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</si>
  <si>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</si>
  <si>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</si>
  <si>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</si>
  <si>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</si>
  <si>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</si>
  <si>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</si>
  <si>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</si>
  <si>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</si>
  <si>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</si>
  <si>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</si>
  <si>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</si>
  <si>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</si>
  <si>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</si>
  <si>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</si>
  <si>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</si>
  <si>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</si>
  <si>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</si>
  <si>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</si>
  <si>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</si>
  <si>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</si>
  <si>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</si>
  <si>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</si>
  <si>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</si>
  <si>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</si>
  <si>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</si>
  <si>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</si>
  <si>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</si>
  <si>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</si>
  <si>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</si>
  <si>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</si>
  <si>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</si>
  <si>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</si>
  <si>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</si>
  <si>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</si>
  <si>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</si>
  <si>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</si>
  <si>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</si>
  <si>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</si>
  <si>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</si>
  <si>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</si>
  <si>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</si>
  <si>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</si>
  <si>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</si>
  <si>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</si>
  <si>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</si>
  <si>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</si>
  <si>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</si>
  <si>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</si>
  <si>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</si>
  <si>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</si>
  <si>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</si>
  <si>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</si>
  <si>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</si>
  <si>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</si>
  <si>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</si>
  <si>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</si>
  <si>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</si>
  <si>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</si>
  <si>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</si>
  <si>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</si>
  <si>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</si>
  <si>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</si>
  <si>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</si>
  <si>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</si>
  <si>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</si>
  <si>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</si>
  <si>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</si>
  <si>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</si>
  <si>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</si>
  <si>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</si>
  <si>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</si>
  <si>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</si>
  <si>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</si>
  <si>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</si>
  <si>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</si>
  <si>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</si>
  <si>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</si>
  <si>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</si>
  <si>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</si>
  <si>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</si>
  <si>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</si>
  <si>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</si>
  <si>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</si>
  <si>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</si>
  <si>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</si>
  <si>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</si>
  <si>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</si>
  <si>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</si>
  <si>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</si>
  <si>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</si>
  <si>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</si>
  <si>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</si>
  <si>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</si>
  <si>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</si>
  <si>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</si>
  <si>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</si>
  <si>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</si>
  <si>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</si>
  <si>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</si>
  <si>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</si>
  <si>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</si>
  <si>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</si>
  <si>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</si>
  <si>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</si>
  <si>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</si>
  <si>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</si>
  <si>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</si>
  <si>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</si>
  <si>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</si>
  <si>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</si>
  <si>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</si>
  <si>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</si>
  <si>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</si>
  <si>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</si>
  <si>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</si>
  <si>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</si>
  <si>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</si>
  <si>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</si>
  <si>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</si>
  <si>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</si>
  <si>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</si>
  <si>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</si>
  <si>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</si>
  <si>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</si>
  <si>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</si>
  <si>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</si>
  <si>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</si>
  <si>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</si>
  <si>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</si>
  <si>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</si>
  <si>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</si>
  <si>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</si>
  <si>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</si>
  <si>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</si>
  <si>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</si>
  <si>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</si>
  <si>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</si>
  <si>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</si>
  <si>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</si>
  <si>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</si>
  <si>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</si>
  <si>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</si>
  <si>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</si>
  <si>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</si>
  <si>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</si>
  <si>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</si>
  <si>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</si>
  <si>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</si>
  <si>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</si>
  <si>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</si>
  <si>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</si>
  <si>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</si>
  <si>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</si>
  <si>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</si>
  <si>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</si>
  <si>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</si>
  <si>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</si>
  <si>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</si>
  <si>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</si>
  <si>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</si>
  <si>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</si>
  <si>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</si>
  <si>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</si>
  <si>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</si>
  <si>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</si>
  <si>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</si>
  <si>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</si>
  <si>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</si>
  <si>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</si>
  <si>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</si>
  <si>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</si>
  <si>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</si>
  <si>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</si>
  <si>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</si>
  <si>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</si>
  <si>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</si>
  <si>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</si>
  <si>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</si>
  <si>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</si>
  <si>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</si>
  <si>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</si>
  <si>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</si>
  <si>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</si>
  <si>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</si>
  <si>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</si>
  <si>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</si>
  <si>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</si>
  <si>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</si>
  <si>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</si>
  <si>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</si>
  <si>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</si>
  <si>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</si>
  <si>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</si>
  <si>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</si>
  <si>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</si>
  <si>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</si>
  <si>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</si>
  <si>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</si>
  <si>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</si>
  <si>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</si>
  <si>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</si>
  <si>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</si>
  <si>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</si>
  <si>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</si>
  <si>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</si>
  <si>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</si>
  <si>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</si>
  <si>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</si>
  <si>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</si>
  <si>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</si>
  <si>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</si>
  <si>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</si>
  <si>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</si>
  <si>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</si>
  <si>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</si>
  <si>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</si>
  <si>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</si>
  <si>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</si>
  <si>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</si>
  <si>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</si>
  <si>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</si>
  <si>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</si>
  <si>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</si>
  <si>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</si>
  <si>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</si>
  <si>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</si>
  <si>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</si>
  <si>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</si>
  <si>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</si>
  <si>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</si>
  <si>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</si>
  <si>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</si>
  <si>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</si>
  <si>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</si>
  <si>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</si>
  <si>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</si>
  <si>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</si>
  <si>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</si>
  <si>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</si>
  <si>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</si>
  <si>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</si>
  <si>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</si>
  <si>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</si>
  <si>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</si>
  <si>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</si>
  <si>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</si>
  <si>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</si>
  <si>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</si>
  <si>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</si>
  <si>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</si>
  <si>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</si>
  <si>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</si>
  <si>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</si>
  <si>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</si>
  <si>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</si>
  <si>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</si>
  <si>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</si>
  <si>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</si>
  <si>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</si>
  <si>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</si>
  <si>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</si>
  <si>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</si>
  <si>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</si>
  <si>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</si>
  <si>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</si>
  <si>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</si>
  <si>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</si>
  <si>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</si>
  <si>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</si>
  <si>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</si>
  <si>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</si>
  <si>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</si>
  <si>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</si>
  <si>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</si>
  <si>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</si>
  <si>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</si>
  <si>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</si>
  <si>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</si>
  <si>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</si>
  <si>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</si>
  <si>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</si>
  <si>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</si>
  <si>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</si>
  <si>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</si>
  <si>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</si>
  <si>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</si>
  <si>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</si>
  <si>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</si>
  <si>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</si>
  <si>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</si>
  <si>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</si>
  <si>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</si>
  <si>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</si>
  <si>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</si>
  <si>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</si>
  <si>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</si>
  <si>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</si>
  <si>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</si>
  <si>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</si>
  <si>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</si>
  <si>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</si>
  <si>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</si>
  <si>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</si>
  <si>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</si>
  <si>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</si>
  <si>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</si>
  <si>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</si>
  <si>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</si>
  <si>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</si>
  <si>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</si>
  <si>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</si>
  <si>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</si>
  <si>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</si>
  <si>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</si>
  <si>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</si>
  <si>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</si>
  <si>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</si>
  <si>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</si>
  <si>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</si>
  <si>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</si>
  <si>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</si>
  <si>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</si>
  <si>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</si>
  <si>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</si>
  <si>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</si>
  <si>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</si>
  <si>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</si>
  <si>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</si>
  <si>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</si>
  <si>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</si>
  <si>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</si>
  <si>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</si>
  <si>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</si>
  <si>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</si>
  <si>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</si>
  <si>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</si>
  <si>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</si>
  <si>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</si>
  <si>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</si>
  <si>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</si>
  <si>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</si>
  <si>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</si>
  <si>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</si>
  <si>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</si>
  <si>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</si>
  <si>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</si>
  <si>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</si>
  <si>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</si>
  <si>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</si>
  <si>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</si>
  <si>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</si>
  <si>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</si>
  <si>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</si>
  <si>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</si>
  <si>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</si>
  <si>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</si>
  <si>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</si>
  <si>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</si>
  <si>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</si>
  <si>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</si>
  <si>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</si>
  <si>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</si>
  <si>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</si>
  <si>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</si>
  <si>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</si>
  <si>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</si>
  <si>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</si>
  <si>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</si>
  <si>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</si>
  <si>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</si>
  <si>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</si>
  <si>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</si>
  <si>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</si>
  <si>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</si>
  <si>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</si>
  <si>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</si>
  <si>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</si>
  <si>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</si>
  <si>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</si>
  <si>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</si>
  <si>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</si>
  <si>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</si>
  <si>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</si>
  <si>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</si>
  <si>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</si>
  <si>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</si>
  <si>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</si>
  <si>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</si>
  <si>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</si>
  <si>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</si>
  <si>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</si>
  <si>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</si>
  <si>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</si>
  <si>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</si>
  <si>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</si>
  <si>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</si>
  <si>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</si>
  <si>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</si>
  <si>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</si>
  <si>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</si>
  <si>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</si>
  <si>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</si>
  <si>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</si>
  <si>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</si>
  <si>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</si>
  <si>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</si>
  <si>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</si>
  <si>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</si>
  <si>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</si>
  <si>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</si>
  <si>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</si>
  <si>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</si>
  <si>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</si>
  <si>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</si>
  <si>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</si>
  <si>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</si>
  <si>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</si>
  <si>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</si>
  <si>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</si>
  <si>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</si>
  <si>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</si>
  <si>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</si>
  <si>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</si>
  <si>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</si>
  <si>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</si>
  <si>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</si>
  <si>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</si>
  <si>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</si>
  <si>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</si>
  <si>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</si>
  <si>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</si>
  <si>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</si>
  <si>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</si>
  <si>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</si>
  <si>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</si>
  <si>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</si>
  <si>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</si>
  <si>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</si>
  <si>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</si>
  <si>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</si>
  <si>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</si>
  <si>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</si>
  <si>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</si>
  <si>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</si>
  <si>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</si>
  <si>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</si>
  <si>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</si>
  <si>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</si>
  <si>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</si>
  <si>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</si>
  <si>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</si>
  <si>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</si>
  <si>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</si>
  <si>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</si>
  <si>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</si>
  <si>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</si>
  <si>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</si>
  <si>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</si>
  <si>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</si>
  <si>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</si>
  <si>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</si>
  <si>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</si>
  <si>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</si>
  <si>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</si>
  <si>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</si>
  <si>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</si>
  <si>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</si>
  <si>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</si>
  <si>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</si>
  <si>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</si>
  <si>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</si>
  <si>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</si>
  <si>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</si>
  <si>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</si>
  <si>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</si>
  <si>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</si>
  <si>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</si>
  <si>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</si>
  <si>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</si>
  <si>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</si>
  <si>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</si>
  <si>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</si>
  <si>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</si>
  <si>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</si>
  <si>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</si>
  <si>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</si>
  <si>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</si>
  <si>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</si>
  <si>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</si>
  <si>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</si>
  <si>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</si>
  <si>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</si>
  <si>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</si>
  <si>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</si>
  <si>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</si>
  <si>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</si>
  <si>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</si>
  <si>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</si>
  <si>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</si>
  <si>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</si>
  <si>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</si>
  <si>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</si>
  <si>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</si>
  <si>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</si>
  <si>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</si>
  <si>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</si>
  <si>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</si>
  <si>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</si>
  <si>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</si>
  <si>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</si>
  <si>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</si>
  <si>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</si>
  <si>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</si>
  <si>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</si>
  <si>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</si>
  <si>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</si>
  <si>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</si>
  <si>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</si>
  <si>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</si>
  <si>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</si>
  <si>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</si>
  <si>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</si>
  <si>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</si>
  <si>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</si>
  <si>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</si>
  <si>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</si>
  <si>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</si>
  <si>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</si>
  <si>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</si>
  <si>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</si>
  <si>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</si>
  <si>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</si>
  <si>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</si>
  <si>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</si>
  <si>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</si>
  <si>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</si>
  <si>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</si>
  <si>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</si>
  <si>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</si>
  <si>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</si>
  <si>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</si>
  <si>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</si>
  <si>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</si>
  <si>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</si>
  <si>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</si>
  <si>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</si>
  <si>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</si>
  <si>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</si>
  <si>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</si>
  <si>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</si>
  <si>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</si>
  <si>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</si>
  <si>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</si>
  <si>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</si>
  <si>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</si>
  <si>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</si>
  <si>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</si>
  <si>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</si>
  <si>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</si>
  <si>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</si>
  <si>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</si>
  <si>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</si>
  <si>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</si>
  <si>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</si>
  <si>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</si>
  <si>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</si>
  <si>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</si>
  <si>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</si>
  <si>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</si>
  <si>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</si>
  <si>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</si>
  <si>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</si>
  <si>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</si>
  <si>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</si>
  <si>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</si>
  <si>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</si>
  <si>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</si>
  <si>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</si>
  <si>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</si>
  <si>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</si>
  <si>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</si>
  <si>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</si>
  <si>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</si>
  <si>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</si>
  <si>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</si>
  <si>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</si>
  <si>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</si>
  <si>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</si>
  <si>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</si>
  <si>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</si>
  <si>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</si>
  <si>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</si>
  <si>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</si>
  <si>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</si>
  <si>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</si>
  <si>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</si>
  <si>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</si>
  <si>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</si>
  <si>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</si>
  <si>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</si>
  <si>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</si>
  <si>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</si>
  <si>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</si>
  <si>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</si>
  <si>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</si>
  <si>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</si>
  <si>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</si>
  <si>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</si>
  <si>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</si>
  <si>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</si>
  <si>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</si>
  <si>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</si>
  <si>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</si>
  <si>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</si>
  <si>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</si>
  <si>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</si>
  <si>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</si>
  <si>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</si>
  <si>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</si>
  <si>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</si>
  <si>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</si>
  <si>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</si>
  <si>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</si>
  <si>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</si>
  <si>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</si>
  <si>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</si>
  <si>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</si>
  <si>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</si>
  <si>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</si>
  <si>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</si>
  <si>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</si>
  <si>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</si>
  <si>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</si>
  <si>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</si>
  <si>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</si>
  <si>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</si>
  <si>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</si>
  <si>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</si>
  <si>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</si>
  <si>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</si>
  <si>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</si>
  <si>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</si>
  <si>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</si>
  <si>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</si>
  <si>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</si>
  <si>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</si>
  <si>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</si>
  <si>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</si>
  <si>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</si>
  <si>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</si>
  <si>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</si>
  <si>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</si>
  <si>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</si>
  <si>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</si>
  <si>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</si>
  <si>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</si>
  <si>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</si>
  <si>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</si>
  <si>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</si>
  <si>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</si>
  <si>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</si>
  <si>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</si>
  <si>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</si>
  <si>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</si>
  <si>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</si>
  <si>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</si>
  <si>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</si>
  <si>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</si>
  <si>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</si>
  <si>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</si>
  <si>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</si>
  <si>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</si>
  <si>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</si>
  <si>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</si>
  <si>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</si>
  <si>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</si>
  <si>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</si>
  <si>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</si>
  <si>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</si>
  <si>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</si>
  <si>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</si>
  <si>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</si>
  <si>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</si>
  <si>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</si>
  <si>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</si>
  <si>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</si>
  <si>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</si>
  <si>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</si>
  <si>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</si>
  <si>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</si>
  <si>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</si>
  <si>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</si>
  <si>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</si>
  <si>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</si>
  <si>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</si>
  <si>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</si>
  <si>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</si>
  <si>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</si>
  <si>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</si>
  <si>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</si>
  <si>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</si>
  <si>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</si>
  <si>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</si>
  <si>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</si>
  <si>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</si>
  <si>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</si>
  <si>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</si>
  <si>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</si>
  <si>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</si>
  <si>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</si>
  <si>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</si>
  <si>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</si>
  <si>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</si>
  <si>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</si>
  <si>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</si>
  <si>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</si>
  <si>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</si>
  <si>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</si>
  <si>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</si>
  <si>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</si>
  <si>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</si>
  <si>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</si>
  <si>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</si>
  <si>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</si>
  <si>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</si>
  <si>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</si>
  <si>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</si>
  <si>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</si>
  <si>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</si>
  <si>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</si>
  <si>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</si>
  <si>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</si>
  <si>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</si>
  <si>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</si>
  <si>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</si>
  <si>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</si>
  <si>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</si>
  <si>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</si>
  <si>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</si>
  <si>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</si>
  <si>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</si>
  <si>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</si>
  <si>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</si>
  <si>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</si>
  <si>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</si>
  <si>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</si>
  <si>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</si>
  <si>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</si>
  <si>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</si>
  <si>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</si>
  <si>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</si>
  <si>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</si>
  <si>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</si>
  <si>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</si>
  <si>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</si>
  <si>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</si>
  <si>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</si>
  <si>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</si>
  <si>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</si>
  <si>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</si>
  <si>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</si>
  <si>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</si>
  <si>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</si>
  <si>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</si>
  <si>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</si>
  <si>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</si>
  <si>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</si>
  <si>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</si>
  <si>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</si>
  <si>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</si>
  <si>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</si>
  <si>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</si>
  <si>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</si>
  <si>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</si>
  <si>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</si>
  <si>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</si>
  <si>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</si>
  <si>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</si>
  <si>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</si>
  <si>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</si>
  <si>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</si>
  <si>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</si>
  <si>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</si>
  <si>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</si>
  <si>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</si>
  <si>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</si>
  <si>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</si>
  <si>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</si>
  <si>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</si>
  <si>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</si>
  <si>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</si>
  <si>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</si>
  <si>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</si>
  <si>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</si>
  <si>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</si>
  <si>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</si>
  <si>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</si>
  <si>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</si>
  <si>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</si>
  <si>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</si>
  <si>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</si>
  <si>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</si>
  <si>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</si>
  <si>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</si>
  <si>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</si>
  <si>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</si>
  <si>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</si>
  <si>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</si>
  <si>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</si>
  <si>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</si>
  <si>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</si>
  <si>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</si>
  <si>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</si>
  <si>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</si>
  <si>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</si>
  <si>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</si>
  <si>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</si>
  <si>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</si>
  <si>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</si>
  <si>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</si>
  <si>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</si>
  <si>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</si>
  <si>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</si>
  <si>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</si>
  <si>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</si>
  <si>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</si>
  <si>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</si>
  <si>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</si>
  <si>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</si>
  <si>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</si>
  <si>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</si>
  <si>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</si>
  <si>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</si>
  <si>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</si>
  <si>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</si>
  <si>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</si>
  <si>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</si>
  <si>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</si>
  <si>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</si>
  <si>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</si>
  <si>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</si>
  <si>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</si>
  <si>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</si>
  <si>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</si>
  <si>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</si>
  <si>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</si>
  <si>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</si>
  <si>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</si>
  <si>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</si>
  <si>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</si>
  <si>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</si>
  <si>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</si>
  <si>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</si>
  <si>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</si>
  <si>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</si>
  <si>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</si>
  <si>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</si>
  <si>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</si>
  <si>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</si>
  <si>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</si>
  <si>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</si>
  <si>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</si>
  <si>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</si>
  <si>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</si>
  <si>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</si>
  <si>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</si>
  <si>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</si>
  <si>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</si>
  <si>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</si>
  <si>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</si>
  <si>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</si>
  <si>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</si>
  <si>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</si>
  <si>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</si>
  <si>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</si>
  <si>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</si>
  <si>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</si>
  <si>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</si>
  <si>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</si>
  <si>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</si>
  <si>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</si>
  <si>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</si>
  <si>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</si>
  <si>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</si>
  <si>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</si>
  <si>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</si>
  <si>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</si>
  <si>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</si>
  <si>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</si>
  <si>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</si>
  <si>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</si>
  <si>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</si>
  <si>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</si>
  <si>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</si>
  <si>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</si>
  <si>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</si>
  <si>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</si>
  <si>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</si>
  <si>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</si>
  <si>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</si>
  <si>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</si>
  <si>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</si>
  <si>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</si>
  <si>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</si>
  <si>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</si>
  <si>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</si>
  <si>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</si>
  <si>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</si>
  <si>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</si>
  <si>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</si>
  <si>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</si>
  <si>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</si>
  <si>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</si>
  <si>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</si>
  <si>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</si>
  <si>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</si>
  <si>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</si>
  <si>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</si>
  <si>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</si>
  <si>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</si>
  <si>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</si>
  <si>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</si>
  <si>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</si>
  <si>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</si>
  <si>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</si>
  <si>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</si>
  <si>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</si>
  <si>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</si>
  <si>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</si>
  <si>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</si>
  <si>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</si>
  <si>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</si>
  <si>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</si>
  <si>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</si>
  <si>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</si>
  <si>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</si>
  <si>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</si>
  <si>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</si>
  <si>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</si>
  <si>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</si>
  <si>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</si>
  <si>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</si>
  <si>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</si>
  <si>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</si>
  <si>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</si>
  <si>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</si>
  <si>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</si>
  <si>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</si>
  <si>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</si>
  <si>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</si>
  <si>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</si>
  <si>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</si>
  <si>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</si>
  <si>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</si>
  <si>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</si>
  <si>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</si>
  <si>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</si>
  <si>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</si>
  <si>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</si>
  <si>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</si>
  <si>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</si>
  <si>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</si>
  <si>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</si>
  <si>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</si>
  <si>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</si>
  <si>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</si>
  <si>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</si>
  <si>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</si>
  <si>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</si>
  <si>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</si>
  <si>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</si>
  <si>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</si>
  <si>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</si>
  <si>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</si>
  <si>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</si>
  <si>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</si>
  <si>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</si>
  <si>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</si>
  <si>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</si>
  <si>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</si>
  <si>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</si>
  <si>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</si>
  <si>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</si>
  <si>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</si>
  <si>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</si>
  <si>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</si>
  <si>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</si>
  <si>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</si>
  <si>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</si>
  <si>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</si>
  <si>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</si>
  <si>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</si>
  <si>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</si>
  <si>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</si>
  <si>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</si>
  <si>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</si>
  <si>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</si>
  <si>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</si>
  <si>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</si>
  <si>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</si>
  <si>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</si>
  <si>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</si>
  <si>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</si>
  <si>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</si>
  <si>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</si>
  <si>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</si>
  <si>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</si>
  <si>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</si>
  <si>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</si>
  <si>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</si>
  <si>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</si>
  <si>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</si>
  <si>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</si>
  <si>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</si>
  <si>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</si>
  <si>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</si>
  <si>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</si>
  <si>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</si>
  <si>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</si>
  <si>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</si>
  <si>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</si>
  <si>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</si>
  <si>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</si>
  <si>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</si>
  <si>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</si>
  <si>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</si>
  <si>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</si>
  <si>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</si>
  <si>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</si>
  <si>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</si>
  <si>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</si>
  <si>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</si>
  <si>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</si>
  <si>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</si>
  <si>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</si>
  <si>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</si>
  <si>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</si>
  <si>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</si>
  <si>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</si>
  <si>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</si>
  <si>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</si>
  <si>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</si>
  <si>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</si>
  <si>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</si>
  <si>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</si>
  <si>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</si>
  <si>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</si>
  <si>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</si>
  <si>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</si>
  <si>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</si>
  <si>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</si>
  <si>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</si>
  <si>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</si>
  <si>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</si>
  <si>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</si>
  <si>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</si>
  <si>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</si>
  <si>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</si>
  <si>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</si>
  <si>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</si>
  <si>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</si>
  <si>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</si>
  <si>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</si>
  <si>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</si>
  <si>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</si>
  <si>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</si>
  <si>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</si>
  <si>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</si>
  <si>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</si>
  <si>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</si>
  <si>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</si>
  <si>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</si>
  <si>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</si>
  <si>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</si>
  <si>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</si>
  <si>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</si>
  <si>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</si>
  <si>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</si>
  <si>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</si>
  <si>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</si>
  <si>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</si>
  <si>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</si>
  <si>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</si>
  <si>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</si>
  <si>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</si>
  <si>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</si>
  <si>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</si>
  <si>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</si>
  <si>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</si>
  <si>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</si>
  <si>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</si>
  <si>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</si>
  <si>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</si>
  <si>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</si>
  <si>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</si>
  <si>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</si>
  <si>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</si>
  <si>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</si>
  <si>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</si>
  <si>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</si>
  <si>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</si>
  <si>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</si>
  <si>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</si>
  <si>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</si>
  <si>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</si>
  <si>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</si>
  <si>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</si>
  <si>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</si>
  <si>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</si>
  <si>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</si>
  <si>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</si>
  <si>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</si>
  <si>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</si>
  <si>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</si>
  <si>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</si>
  <si>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</si>
  <si>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</si>
  <si>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</si>
  <si>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</si>
  <si>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</si>
  <si>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</si>
  <si>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</si>
  <si>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</si>
  <si>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</si>
  <si>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</si>
  <si>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</si>
  <si>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</si>
  <si>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</si>
  <si>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</si>
  <si>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</si>
  <si>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</si>
  <si>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</si>
  <si>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</si>
  <si>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</si>
  <si>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</si>
  <si>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</si>
  <si>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</si>
  <si>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</si>
  <si>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</si>
  <si>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</si>
  <si>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</si>
  <si>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</si>
  <si>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</si>
  <si>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</si>
  <si>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</si>
  <si>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</si>
  <si>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</si>
  <si>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</si>
  <si>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</si>
  <si>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</si>
  <si>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</si>
  <si>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</si>
  <si>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</si>
  <si>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</si>
  <si>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</si>
  <si>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</si>
  <si>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</si>
  <si>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</si>
  <si>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</si>
  <si>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</si>
  <si>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</si>
  <si>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</si>
  <si>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</si>
  <si>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</si>
  <si>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</si>
  <si>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</si>
  <si>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</si>
  <si>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</si>
  <si>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</si>
  <si>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</si>
  <si>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</si>
  <si>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</si>
  <si>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</si>
  <si>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</si>
  <si>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</si>
  <si>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</si>
  <si>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</si>
  <si>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</si>
  <si>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</si>
  <si>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</si>
  <si>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</si>
  <si>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</si>
  <si>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</si>
  <si>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</si>
  <si>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</si>
  <si>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</si>
  <si>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</si>
  <si>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</si>
  <si>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</si>
  <si>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</si>
  <si>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</si>
  <si>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</si>
  <si>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</si>
  <si>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</si>
  <si>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</si>
  <si>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</si>
  <si>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</si>
  <si>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</si>
  <si>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</si>
  <si>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</si>
  <si>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</si>
  <si>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</si>
  <si>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</si>
  <si>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</si>
  <si>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</si>
  <si>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</si>
  <si>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</si>
  <si>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</si>
  <si>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</si>
  <si>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</si>
  <si>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</si>
  <si>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</si>
  <si>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</si>
  <si>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</si>
  <si>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</si>
  <si>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</si>
  <si>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</si>
  <si>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</si>
  <si>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</si>
  <si>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</si>
  <si>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</si>
  <si>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</si>
  <si>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</si>
  <si>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</si>
  <si>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</si>
  <si>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</si>
  <si>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</si>
  <si>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</si>
  <si>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</si>
  <si>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</si>
  <si>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</si>
  <si>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</si>
  <si>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</si>
  <si>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</si>
  <si>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</si>
  <si>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</si>
  <si>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</si>
  <si>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</si>
  <si>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</si>
  <si>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</si>
  <si>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</si>
  <si>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</si>
  <si>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</si>
  <si>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</si>
  <si>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</si>
  <si>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</si>
  <si>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</si>
  <si>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</si>
  <si>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</si>
  <si>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</si>
  <si>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</si>
  <si>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</si>
  <si>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</si>
  <si>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</si>
  <si>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</si>
  <si>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</si>
  <si>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</si>
  <si>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</si>
  <si>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</si>
  <si>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</si>
  <si>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</si>
  <si>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</si>
  <si>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</si>
  <si>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</si>
  <si>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</si>
  <si>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</si>
  <si>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</si>
  <si>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</si>
  <si>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</si>
  <si>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</si>
  <si>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</si>
  <si>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</si>
  <si>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</si>
  <si>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</si>
  <si>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</si>
  <si>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</si>
  <si>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</si>
  <si>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</si>
  <si>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</si>
  <si>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</si>
  <si>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</si>
  <si>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</si>
  <si>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</si>
  <si>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</si>
  <si>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</si>
  <si>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</si>
  <si>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</si>
  <si>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</si>
  <si>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</si>
  <si>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</si>
  <si>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</si>
  <si>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</si>
  <si>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</si>
  <si>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</si>
  <si>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</si>
  <si>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</si>
  <si>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</si>
  <si>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</si>
  <si>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</si>
  <si>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</si>
  <si>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</si>
  <si>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</si>
  <si>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</si>
  <si>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</si>
  <si>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</si>
  <si>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</si>
  <si>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</si>
  <si>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</si>
  <si>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</si>
  <si>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</si>
  <si>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</si>
  <si>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</si>
  <si>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</si>
  <si>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</si>
  <si>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</si>
  <si>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</si>
  <si>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</si>
  <si>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</si>
  <si>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</si>
  <si>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</si>
  <si>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</si>
  <si>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</si>
  <si>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</si>
  <si>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</si>
  <si>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</si>
  <si>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</si>
  <si>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</si>
  <si>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</si>
  <si>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</si>
  <si>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</si>
  <si>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</si>
  <si>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</si>
  <si>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</si>
  <si>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</si>
  <si>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</si>
  <si>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</si>
  <si>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</si>
  <si>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</si>
  <si>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</si>
  <si>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</si>
  <si>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</si>
  <si>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</si>
  <si>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</si>
  <si>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</si>
  <si>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</si>
  <si>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</si>
  <si>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</si>
  <si>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</si>
  <si>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</si>
  <si>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</si>
  <si>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</si>
  <si>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</si>
  <si>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</si>
  <si>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</si>
  <si>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</si>
  <si>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</si>
  <si>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</si>
  <si>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</si>
  <si>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</si>
  <si>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</si>
  <si>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</si>
  <si>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</si>
  <si>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</si>
  <si>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</si>
  <si>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</si>
  <si>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</si>
  <si>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</si>
  <si>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</si>
  <si>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</si>
  <si>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</si>
  <si>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</si>
  <si>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</si>
  <si>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</si>
  <si>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</si>
  <si>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</si>
  <si>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</si>
  <si>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</si>
  <si>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</si>
  <si>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</si>
  <si>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</si>
  <si>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</si>
  <si>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</si>
  <si>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</si>
  <si>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</si>
  <si>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</si>
  <si>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</si>
  <si>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</si>
  <si>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</si>
  <si>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</si>
  <si>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</si>
  <si>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</si>
  <si>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</si>
  <si>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</si>
  <si>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</si>
  <si>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</si>
  <si>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</si>
  <si>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</si>
  <si>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</si>
  <si>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</si>
  <si>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</si>
  <si>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</si>
  <si>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</si>
  <si>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</si>
  <si>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</si>
  <si>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</si>
  <si>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</si>
  <si>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</si>
  <si>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</si>
  <si>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</si>
  <si>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</si>
  <si>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</si>
  <si>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</si>
  <si>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</si>
  <si>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</si>
  <si>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</si>
  <si>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</si>
  <si>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</si>
  <si>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</si>
  <si>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</si>
  <si>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</si>
  <si>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</si>
  <si>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</si>
  <si>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</si>
  <si>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</si>
  <si>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</si>
  <si>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</si>
  <si>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</si>
  <si>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</si>
  <si>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</si>
  <si>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</si>
  <si>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</si>
  <si>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</si>
  <si>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</si>
  <si>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</si>
  <si>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</si>
  <si>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</si>
  <si>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</si>
  <si>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</si>
  <si>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</si>
  <si>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</si>
  <si>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</si>
  <si>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</si>
  <si>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</si>
  <si>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</si>
  <si>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</si>
  <si>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</si>
  <si>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</si>
  <si>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</si>
  <si>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</si>
  <si>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</si>
  <si>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</si>
  <si>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</si>
  <si>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</si>
  <si>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</si>
  <si>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</si>
  <si>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</si>
  <si>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</si>
  <si>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</si>
  <si>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</si>
  <si>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</si>
  <si>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</si>
  <si>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</si>
  <si>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</si>
  <si>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</si>
  <si>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</si>
  <si>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</si>
  <si>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</si>
  <si>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</si>
  <si>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</si>
  <si>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</si>
  <si>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</si>
  <si>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</si>
  <si>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</si>
  <si>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</si>
  <si>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</si>
  <si>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</si>
  <si>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</si>
  <si>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</si>
  <si>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</si>
  <si>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</si>
  <si>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</si>
  <si>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</si>
  <si>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</si>
  <si>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</si>
  <si>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</si>
  <si>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</si>
  <si>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</si>
  <si>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</si>
  <si>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</si>
  <si>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</si>
  <si>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</si>
  <si>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</si>
  <si>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</si>
  <si>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</si>
  <si>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</si>
  <si>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</si>
  <si>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</si>
  <si>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</si>
  <si>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</si>
  <si>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</si>
  <si>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</si>
  <si>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</si>
  <si>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</si>
  <si>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</si>
  <si>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</si>
  <si>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</si>
  <si>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</si>
  <si>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</si>
  <si>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</si>
  <si>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</si>
  <si>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</si>
  <si>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</si>
  <si>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</si>
  <si>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</si>
  <si>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</si>
  <si>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</si>
  <si>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</si>
  <si>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</si>
  <si>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</si>
  <si>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</si>
  <si>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</si>
  <si>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</si>
  <si>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</si>
  <si>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</si>
  <si>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</si>
  <si>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</si>
  <si>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</si>
  <si>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</si>
  <si>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</si>
  <si>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</si>
  <si>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</si>
  <si>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</si>
  <si>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</si>
  <si>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</si>
  <si>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</si>
  <si>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</si>
  <si>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</si>
  <si>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</si>
  <si>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</si>
  <si>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</si>
  <si>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</si>
  <si>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</si>
  <si>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</si>
  <si>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</si>
  <si>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</si>
  <si>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</si>
  <si>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</si>
  <si>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</si>
  <si>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</si>
  <si>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</si>
  <si>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</si>
  <si>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</si>
  <si>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</si>
  <si>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</si>
  <si>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</si>
  <si>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</si>
  <si>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</si>
  <si>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</si>
  <si>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</si>
  <si>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</si>
  <si>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</si>
  <si>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</si>
  <si>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</si>
  <si>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</si>
  <si>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</si>
  <si>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</si>
  <si>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</si>
  <si>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</si>
  <si>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</si>
  <si>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</si>
  <si>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</si>
  <si>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</si>
  <si>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</si>
  <si>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</si>
  <si>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</si>
  <si>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</si>
  <si>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</si>
  <si>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</si>
  <si>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</si>
  <si>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</si>
  <si>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</si>
  <si>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</si>
  <si>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</si>
  <si>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</si>
  <si>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</si>
  <si>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</si>
  <si>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</si>
  <si>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</si>
  <si>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</si>
  <si>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</si>
  <si>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</si>
  <si>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</si>
  <si>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</si>
  <si>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</si>
  <si>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</si>
  <si>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</si>
  <si>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</si>
  <si>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</si>
  <si>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</si>
  <si>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</si>
  <si>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</si>
  <si>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</si>
  <si>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</si>
  <si>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</si>
  <si>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</si>
  <si>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</si>
  <si>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</si>
  <si>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</si>
  <si>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</si>
  <si>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</si>
  <si>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</si>
  <si>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</si>
  <si>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</si>
  <si>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</si>
  <si>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</si>
  <si>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</si>
  <si>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</si>
  <si>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</si>
  <si>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</si>
  <si>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</si>
  <si>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</si>
  <si>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</si>
  <si>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</si>
  <si>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</si>
  <si>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</si>
  <si>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</si>
  <si>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</si>
  <si>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</si>
  <si>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</si>
  <si>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</si>
  <si>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</si>
  <si>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</si>
  <si>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</si>
  <si>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</si>
  <si>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</si>
  <si>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</si>
  <si>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</si>
  <si>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</si>
  <si>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</si>
  <si>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</si>
  <si>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</si>
  <si>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</si>
  <si>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</si>
  <si>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</si>
  <si>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</si>
  <si>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</si>
  <si>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</si>
  <si>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</si>
  <si>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</si>
  <si>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</si>
  <si>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</si>
  <si>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</si>
  <si>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</si>
  <si>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</si>
  <si>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</si>
  <si>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</si>
  <si>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</si>
  <si>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</si>
  <si>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</si>
  <si>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</si>
  <si>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</si>
  <si>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</si>
  <si>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</si>
  <si>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</si>
  <si>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</si>
  <si>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</si>
  <si>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</si>
  <si>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</si>
  <si>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</si>
  <si>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</si>
  <si>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</si>
  <si>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</si>
  <si>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</si>
  <si>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</si>
  <si>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</si>
  <si>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</si>
  <si>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</si>
  <si>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</si>
  <si>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</si>
  <si>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</si>
  <si>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</si>
  <si>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</si>
  <si>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</si>
  <si>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</si>
  <si>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</si>
  <si>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</si>
  <si>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</si>
  <si>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</si>
  <si>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</si>
  <si>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</si>
  <si>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</si>
  <si>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</si>
  <si>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</si>
  <si>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</si>
  <si>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</si>
  <si>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</si>
  <si>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</si>
  <si>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</si>
  <si>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</si>
  <si>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</si>
  <si>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</si>
  <si>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</si>
  <si>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</si>
  <si>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</si>
  <si>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</si>
  <si>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</si>
  <si>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</si>
  <si>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</si>
  <si>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</si>
  <si>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</si>
  <si>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</si>
  <si>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</si>
  <si>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</si>
  <si>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</si>
  <si>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</si>
  <si>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</si>
  <si>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</si>
  <si>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</si>
  <si>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</si>
  <si>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</si>
  <si>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</si>
  <si>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</si>
  <si>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</si>
  <si>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</si>
  <si>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</si>
  <si>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</si>
  <si>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</si>
  <si>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</si>
  <si>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</si>
  <si>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</si>
  <si>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</si>
  <si>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</si>
  <si>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</si>
  <si>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</si>
  <si>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</si>
  <si>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</si>
  <si>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</si>
  <si>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</si>
  <si>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</si>
  <si>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</si>
  <si>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</si>
  <si>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</si>
  <si>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</si>
  <si>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</si>
  <si>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</si>
  <si>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</si>
  <si>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</si>
  <si>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</si>
  <si>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</si>
  <si>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</si>
  <si>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</si>
  <si>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</si>
  <si>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</si>
  <si>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</si>
  <si>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</si>
  <si>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</si>
  <si>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</si>
  <si>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</si>
  <si>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</si>
  <si>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</si>
  <si>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</si>
  <si>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</si>
  <si>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</si>
  <si>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</si>
  <si>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</si>
  <si>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</si>
  <si>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</si>
  <si>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</si>
  <si>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</si>
  <si>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</si>
  <si>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</si>
  <si>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</si>
  <si>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</si>
  <si>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</si>
  <si>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</si>
  <si>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</si>
  <si>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</si>
  <si>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</si>
  <si>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</si>
  <si>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</si>
  <si>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</si>
  <si>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</si>
  <si>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</si>
  <si>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</si>
  <si>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</si>
  <si>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</si>
  <si>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</si>
  <si>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</si>
  <si>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</si>
  <si>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</si>
  <si>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</si>
  <si>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</si>
  <si>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</si>
  <si>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</si>
  <si>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</si>
  <si>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</si>
  <si>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</si>
  <si>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</si>
  <si>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</si>
  <si>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</si>
  <si>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</si>
  <si>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</si>
  <si>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</si>
  <si>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</si>
  <si>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</si>
  <si>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</si>
  <si>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</si>
  <si>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</si>
  <si>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</si>
  <si>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</si>
  <si>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</si>
  <si>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</si>
  <si>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</si>
  <si>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</si>
  <si>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</si>
  <si>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</si>
  <si>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</si>
  <si>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</si>
  <si>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</si>
  <si>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</si>
  <si>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</si>
  <si>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</si>
  <si>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</si>
  <si>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</si>
  <si>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</si>
  <si>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</si>
  <si>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</si>
  <si>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</si>
  <si>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</si>
  <si>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</si>
  <si>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</si>
  <si>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</si>
  <si>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</si>
  <si>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</si>
  <si>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</si>
  <si>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</si>
  <si>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</si>
  <si>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</si>
  <si>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</si>
  <si>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</si>
  <si>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</si>
  <si>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</si>
  <si>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</si>
  <si>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</si>
  <si>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</si>
  <si>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</si>
  <si>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</si>
  <si>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</si>
  <si>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</si>
  <si>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</si>
  <si>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</si>
  <si>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</si>
  <si>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</si>
  <si>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</si>
  <si>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</si>
  <si>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</si>
  <si>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</si>
  <si>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</si>
  <si>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</si>
  <si>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</si>
  <si>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</si>
  <si>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</si>
  <si>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</si>
  <si>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</si>
  <si>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</si>
  <si>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</si>
  <si>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</si>
  <si>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</si>
  <si>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</si>
  <si>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</si>
  <si>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</si>
  <si>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</si>
  <si>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</si>
  <si>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</si>
  <si>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</si>
  <si>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</si>
  <si>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</si>
  <si>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</si>
  <si>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</si>
  <si>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</si>
  <si>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</si>
  <si>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</si>
  <si>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</si>
  <si>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</si>
  <si>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</si>
  <si>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</si>
  <si>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</si>
  <si>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</si>
  <si>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</si>
  <si>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</si>
  <si>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</si>
  <si>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</si>
  <si>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</si>
  <si>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</si>
  <si>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</si>
  <si>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</si>
  <si>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</si>
  <si>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</si>
  <si>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</si>
  <si>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</si>
  <si>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</si>
  <si>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</si>
  <si>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</si>
  <si>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</si>
  <si>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</si>
  <si>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</si>
  <si>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</si>
  <si>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</si>
  <si>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</si>
  <si>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</si>
  <si>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</si>
  <si>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</si>
  <si>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</si>
  <si>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</si>
  <si>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</si>
  <si>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</si>
  <si>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</si>
  <si>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</si>
  <si>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</si>
  <si>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</si>
  <si>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</si>
  <si>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</si>
  <si>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</si>
  <si>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</si>
  <si>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</si>
  <si>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</si>
  <si>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</si>
  <si>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</si>
  <si>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</si>
  <si>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</si>
  <si>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</si>
  <si>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</si>
  <si>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</si>
  <si>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</si>
  <si>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</si>
  <si>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</si>
  <si>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</si>
  <si>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</si>
  <si>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</si>
  <si>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</si>
  <si>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</si>
  <si>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</si>
  <si>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</si>
  <si>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</si>
  <si>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</si>
  <si>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</si>
  <si>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</si>
  <si>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</si>
  <si>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</si>
  <si>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</si>
  <si>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</si>
  <si>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</si>
  <si>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</si>
  <si>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</si>
  <si>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</si>
  <si>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</si>
  <si>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</si>
  <si>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</si>
  <si>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</si>
  <si>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</si>
  <si>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</si>
  <si>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</si>
  <si>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</si>
  <si>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</si>
  <si>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</si>
  <si>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</si>
  <si>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</si>
  <si>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</si>
  <si>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</si>
  <si>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</si>
  <si>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</si>
  <si>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</si>
  <si>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</si>
  <si>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</si>
  <si>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</si>
  <si>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</si>
  <si>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</si>
  <si>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</si>
  <si>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</si>
  <si>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</si>
  <si>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</si>
  <si>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</si>
  <si>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</si>
  <si>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</si>
  <si>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</si>
  <si>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</si>
  <si>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</si>
  <si>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</si>
  <si>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</si>
  <si>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</si>
  <si>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</si>
  <si>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</si>
  <si>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</si>
  <si>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</si>
  <si>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</si>
  <si>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</si>
  <si>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</si>
  <si>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</si>
  <si>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</si>
  <si>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</si>
  <si>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</si>
  <si>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</si>
  <si>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</si>
  <si>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</si>
  <si>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</si>
  <si>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</si>
  <si>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</si>
  <si>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</si>
  <si>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</si>
  <si>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</si>
  <si>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</si>
  <si>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</si>
  <si>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</si>
  <si>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</si>
  <si>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</si>
  <si>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</si>
  <si>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</si>
  <si>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</si>
  <si>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</si>
  <si>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</si>
  <si>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</si>
  <si>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</si>
  <si>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</si>
  <si>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</si>
  <si>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</si>
  <si>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</si>
  <si>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</si>
  <si>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</si>
  <si>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</si>
  <si>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</si>
  <si>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</si>
  <si>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</si>
  <si>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</si>
  <si>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</si>
  <si>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</si>
  <si>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</si>
  <si>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</si>
  <si>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</si>
  <si>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</si>
  <si>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</si>
  <si>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</si>
  <si>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</si>
  <si>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</si>
  <si>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</si>
  <si>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</si>
  <si>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</si>
  <si>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</si>
  <si>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</si>
  <si>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</si>
  <si>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</si>
  <si>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</si>
  <si>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</si>
  <si>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</si>
  <si>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</si>
  <si>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</si>
  <si>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</si>
  <si>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</si>
  <si>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</si>
  <si>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</si>
  <si>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</si>
  <si>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</si>
  <si>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</si>
  <si>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</si>
  <si>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</si>
  <si>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</si>
  <si>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</si>
  <si>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</si>
  <si>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</si>
  <si>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</si>
  <si>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</si>
  <si>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</si>
  <si>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</si>
  <si>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</si>
  <si>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</si>
  <si>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</si>
  <si>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</si>
  <si>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</si>
  <si>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</si>
  <si>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</si>
  <si>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</si>
  <si>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</si>
  <si>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</si>
  <si>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</si>
  <si>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</si>
  <si>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</si>
  <si>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</si>
  <si>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</si>
  <si>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</si>
  <si>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</si>
  <si>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</si>
  <si>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</si>
  <si>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</si>
  <si>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</si>
  <si>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</si>
  <si>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</si>
  <si>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</si>
  <si>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</si>
  <si>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</si>
  <si>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</si>
  <si>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</si>
  <si>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</si>
  <si>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</si>
  <si>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</si>
  <si>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</si>
  <si>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</si>
  <si>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</si>
  <si>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</si>
  <si>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</si>
  <si>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</si>
  <si>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</si>
  <si>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</si>
  <si>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</si>
  <si>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</si>
  <si>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</si>
  <si>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</si>
  <si>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</si>
  <si>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</si>
  <si>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</si>
  <si>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</si>
  <si>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</si>
  <si>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</si>
  <si>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</si>
  <si>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</si>
  <si>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</si>
  <si>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</si>
  <si>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</si>
  <si>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</si>
  <si>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</si>
  <si>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</si>
  <si>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</si>
  <si>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</si>
  <si>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</si>
  <si>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</si>
  <si>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</si>
  <si>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</si>
  <si>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</si>
  <si>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</si>
  <si>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</si>
  <si>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</si>
  <si>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</si>
  <si>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</si>
  <si>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</si>
  <si>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</si>
  <si>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</si>
  <si>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</si>
  <si>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</si>
  <si>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</si>
  <si>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</si>
  <si>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</si>
  <si>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</si>
  <si>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</si>
  <si>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</si>
  <si>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</si>
  <si>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</si>
  <si>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</si>
  <si>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</si>
  <si>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</si>
  <si>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</si>
  <si>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</si>
  <si>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</si>
  <si>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</si>
  <si>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</si>
  <si>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</si>
  <si>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</si>
  <si>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</si>
  <si>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</si>
  <si>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</si>
  <si>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</si>
  <si>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</si>
  <si>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</si>
  <si>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</si>
  <si>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</si>
  <si>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</si>
  <si>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</si>
  <si>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</si>
  <si>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</si>
  <si>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</si>
  <si>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</si>
  <si>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</si>
  <si>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</si>
  <si>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</si>
  <si>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</si>
  <si>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</si>
  <si>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</si>
  <si>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</si>
  <si>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</si>
  <si>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</si>
  <si>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</si>
  <si>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</si>
  <si>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</si>
  <si>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</si>
  <si>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</si>
  <si>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</si>
  <si>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</si>
  <si>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</si>
  <si>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</si>
  <si>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</si>
  <si>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</si>
  <si>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</si>
  <si>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</si>
  <si>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</si>
  <si>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</si>
  <si>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</si>
  <si>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</si>
  <si>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</si>
  <si>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</si>
  <si>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</si>
  <si>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</si>
  <si>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</si>
  <si>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</si>
  <si>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</si>
  <si>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</si>
  <si>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</si>
  <si>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</si>
  <si>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</si>
  <si>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</si>
  <si>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</si>
  <si>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</si>
  <si>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</si>
  <si>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</si>
  <si>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</si>
  <si>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</si>
  <si>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</si>
  <si>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</si>
  <si>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</si>
  <si>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</si>
  <si>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</si>
  <si>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</si>
  <si>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</si>
  <si>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</si>
  <si>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</si>
  <si>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</si>
  <si>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</si>
  <si>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</si>
  <si>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</si>
  <si>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</si>
  <si>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</si>
  <si>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</si>
  <si>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</si>
  <si>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</si>
  <si>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</si>
  <si>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</si>
  <si>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</si>
  <si>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</si>
  <si>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</si>
  <si>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</si>
  <si>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</si>
  <si>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</si>
  <si>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</si>
  <si>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</si>
  <si>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</si>
  <si>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</si>
  <si>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</si>
  <si>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</si>
  <si>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</si>
  <si>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</si>
  <si>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</si>
  <si>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</si>
  <si>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</si>
  <si>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</si>
  <si>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</si>
  <si>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</si>
  <si>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</si>
  <si>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</si>
  <si>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</si>
  <si>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</si>
  <si>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</si>
  <si>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</si>
  <si>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</si>
  <si>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</si>
  <si>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</si>
  <si>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</si>
  <si>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</si>
  <si>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</si>
  <si>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</si>
  <si>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</si>
  <si>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</si>
  <si>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</si>
  <si>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</si>
  <si>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</si>
  <si>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</si>
  <si>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</si>
  <si>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</si>
  <si>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</si>
  <si>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</si>
  <si>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</si>
  <si>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</si>
  <si>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</si>
  <si>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</si>
  <si>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</si>
  <si>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</si>
  <si>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</si>
  <si>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</si>
  <si>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</si>
  <si>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</si>
  <si>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</si>
  <si>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</si>
  <si>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</si>
  <si>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</si>
  <si>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</si>
  <si>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</si>
  <si>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</si>
  <si>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</si>
  <si>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</si>
  <si>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</si>
  <si>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</si>
  <si>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</si>
  <si>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</si>
  <si>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</si>
  <si>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</si>
  <si>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</si>
  <si>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</si>
  <si>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</si>
  <si>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</si>
  <si>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</si>
  <si>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</si>
  <si>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</si>
  <si>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</si>
  <si>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</si>
  <si>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</si>
  <si>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</si>
  <si>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</si>
  <si>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</si>
  <si>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</si>
  <si>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</si>
  <si>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</si>
  <si>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</si>
  <si>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</si>
  <si>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</si>
  <si>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</si>
  <si>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</si>
  <si>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</si>
  <si>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</si>
  <si>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</si>
  <si>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</si>
  <si>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</si>
  <si>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</si>
  <si>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</si>
  <si>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</si>
  <si>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</si>
  <si>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</si>
  <si>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</si>
  <si>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</si>
  <si>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</si>
  <si>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</si>
  <si>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</si>
  <si>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</si>
  <si>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</si>
  <si>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</si>
  <si>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</si>
  <si>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</si>
  <si>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</si>
  <si>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</si>
  <si>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</si>
  <si>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</si>
  <si>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</si>
  <si>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</si>
  <si>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</si>
  <si>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</si>
  <si>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</si>
  <si>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</si>
  <si>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</si>
  <si>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</si>
  <si>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</si>
  <si>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</si>
  <si>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</si>
  <si>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</si>
  <si>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</si>
  <si>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</si>
  <si>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</si>
  <si>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</si>
  <si>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</si>
  <si>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</si>
  <si>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</si>
  <si>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</si>
  <si>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</si>
  <si>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</si>
  <si>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</si>
  <si>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</si>
  <si>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</si>
  <si>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</si>
  <si>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</si>
  <si>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</si>
  <si>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</si>
  <si>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</si>
  <si>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</si>
  <si>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</si>
  <si>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</si>
  <si>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</si>
  <si>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</si>
  <si>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</si>
  <si>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</si>
  <si>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</si>
  <si>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</si>
  <si>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</si>
  <si>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</si>
  <si>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</si>
  <si>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</si>
  <si>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</si>
  <si>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</si>
  <si>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</si>
  <si>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</si>
  <si>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</si>
  <si>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</si>
  <si>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</si>
  <si>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</si>
  <si>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</si>
  <si>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</si>
  <si>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</si>
  <si>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</si>
  <si>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</si>
  <si>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</si>
  <si>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</si>
  <si>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</si>
  <si>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</si>
  <si>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</si>
  <si>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</si>
  <si>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</si>
  <si>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</si>
  <si>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</si>
  <si>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</si>
  <si>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</si>
  <si>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</si>
  <si>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</si>
  <si>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</si>
  <si>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</si>
  <si>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</si>
  <si>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</si>
  <si>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</si>
  <si>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</si>
  <si>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</si>
  <si>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</si>
  <si>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</si>
  <si>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</si>
  <si>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</si>
  <si>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</si>
  <si>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</si>
  <si>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</si>
  <si>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</si>
  <si>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</si>
  <si>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</si>
  <si>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</si>
  <si>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</si>
  <si>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</si>
  <si>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</si>
  <si>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</si>
  <si>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</si>
  <si>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</si>
  <si>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</si>
  <si>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</si>
  <si>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</si>
  <si>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</si>
  <si>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</si>
  <si>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</si>
  <si>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</si>
  <si>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</si>
  <si>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</si>
  <si>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</si>
  <si>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</si>
  <si>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</si>
  <si>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</si>
  <si>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</si>
  <si>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</si>
  <si>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</si>
  <si>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</si>
  <si>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</si>
  <si>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</si>
  <si>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</si>
  <si>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</si>
  <si>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</si>
  <si>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</si>
  <si>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</si>
  <si>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</si>
  <si>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</si>
  <si>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</si>
  <si>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</si>
  <si>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</si>
  <si>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</si>
  <si>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</si>
  <si>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</si>
  <si>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</si>
  <si>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</si>
  <si>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</si>
  <si>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</si>
  <si>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</si>
  <si>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</si>
  <si>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</si>
  <si>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</si>
  <si>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</si>
  <si>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</si>
  <si>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</si>
  <si>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</si>
  <si>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</si>
  <si>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</si>
  <si>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</si>
  <si>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</si>
  <si>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</si>
  <si>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</si>
  <si>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</si>
  <si>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</si>
  <si>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</si>
  <si>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</si>
  <si>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</si>
  <si>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</si>
  <si>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</si>
  <si>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</si>
  <si>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</si>
  <si>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</si>
  <si>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</si>
  <si>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</si>
  <si>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</si>
  <si>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</si>
  <si>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</si>
  <si>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</si>
  <si>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</si>
  <si>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</si>
  <si>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</si>
  <si>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</si>
  <si>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</si>
  <si>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</si>
  <si>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</si>
  <si>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</si>
  <si>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</si>
  <si>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</si>
  <si>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</si>
  <si>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</si>
  <si>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</si>
  <si>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</si>
  <si>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</si>
  <si>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</si>
  <si>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</si>
  <si>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</si>
  <si>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</si>
  <si>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</si>
  <si>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</si>
  <si>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</si>
  <si>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</si>
  <si>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</si>
  <si>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</si>
  <si>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</si>
  <si>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</si>
  <si>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</si>
  <si>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</si>
  <si>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</si>
  <si>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</si>
  <si>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</si>
  <si>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</si>
  <si>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</si>
  <si>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</si>
  <si>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</si>
  <si>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</si>
  <si>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</si>
  <si>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</si>
  <si>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</si>
  <si>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</si>
  <si>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</si>
  <si>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</si>
  <si>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</si>
  <si>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</si>
  <si>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</si>
  <si>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</si>
  <si>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</si>
  <si>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</si>
  <si>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</si>
  <si>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</si>
  <si>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</si>
  <si>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</si>
  <si>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</si>
  <si>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</si>
  <si>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</si>
  <si>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</si>
  <si>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</si>
  <si>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</si>
  <si>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</si>
  <si>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</si>
  <si>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</si>
  <si>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</si>
  <si>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</si>
  <si>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</si>
  <si>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</si>
  <si>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</si>
  <si>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</si>
  <si>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</si>
  <si>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</si>
  <si>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</si>
  <si>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</si>
  <si>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</si>
  <si>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</si>
  <si>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</si>
  <si>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</si>
  <si>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</si>
  <si>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</si>
  <si>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</si>
  <si>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</si>
  <si>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</si>
  <si>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</si>
  <si>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</si>
  <si>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</si>
  <si>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</si>
  <si>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</si>
  <si>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</si>
  <si>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</si>
  <si>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</si>
  <si>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</si>
  <si>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</si>
  <si>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</si>
  <si>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</si>
  <si>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</si>
  <si>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</si>
  <si>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</si>
  <si>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</si>
  <si>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</si>
  <si>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</si>
  <si>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</si>
  <si>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</si>
  <si>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</si>
  <si>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</si>
  <si>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</si>
  <si>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</si>
  <si>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</si>
  <si>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</si>
  <si>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</si>
  <si>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</si>
  <si>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</si>
  <si>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</si>
  <si>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</si>
  <si>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</si>
  <si>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</si>
  <si>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</si>
  <si>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</si>
  <si>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</si>
  <si>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</si>
  <si>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</si>
  <si>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</si>
  <si>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</si>
  <si>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</si>
  <si>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</si>
  <si>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</si>
  <si>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</si>
  <si>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</si>
  <si>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</si>
  <si>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</si>
  <si>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</si>
  <si>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</si>
  <si>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</si>
  <si>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</si>
  <si>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</si>
  <si>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</si>
  <si>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</si>
  <si>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</si>
  <si>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</si>
  <si>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</si>
  <si>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</si>
  <si>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</si>
  <si>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</si>
  <si>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</si>
  <si>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</si>
  <si>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</si>
  <si>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</si>
  <si>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</si>
  <si>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</si>
  <si>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</si>
  <si>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</si>
  <si>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</si>
  <si>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</si>
  <si>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</si>
  <si>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</si>
  <si>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</si>
  <si>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</si>
  <si>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</si>
  <si>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</si>
  <si>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</si>
  <si>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</si>
  <si>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</si>
  <si>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</si>
  <si>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</si>
  <si>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</si>
  <si>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</si>
  <si>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</si>
  <si>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</si>
  <si>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</si>
  <si>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</si>
  <si>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</si>
  <si>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</si>
  <si>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</si>
  <si>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</si>
  <si>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</si>
  <si>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</si>
  <si>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</si>
  <si>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</si>
  <si>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</si>
  <si>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</si>
  <si>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</si>
  <si>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</si>
  <si>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</si>
  <si>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</si>
  <si>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</si>
  <si>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</si>
  <si>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</si>
  <si>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</si>
  <si>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</si>
  <si>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</si>
  <si>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</si>
  <si>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</si>
  <si>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</si>
  <si>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</si>
  <si>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</si>
  <si>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</si>
  <si>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</si>
  <si>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</si>
  <si>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</si>
  <si>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</si>
  <si>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</si>
  <si>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</si>
  <si>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</si>
  <si>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</si>
  <si>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</si>
  <si>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</si>
  <si>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</si>
  <si>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</si>
  <si>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</si>
  <si>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</si>
  <si>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</si>
  <si>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</si>
  <si>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</si>
  <si>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</si>
  <si>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</si>
  <si>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</si>
  <si>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</si>
  <si>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</si>
  <si>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</si>
  <si>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</si>
  <si>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</si>
  <si>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</si>
  <si>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</si>
  <si>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</si>
  <si>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</si>
  <si>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</si>
  <si>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</si>
  <si>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</si>
  <si>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</si>
  <si>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</si>
  <si>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</si>
  <si>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</si>
  <si>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</si>
  <si>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</si>
  <si>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</si>
  <si>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</si>
  <si>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</si>
  <si>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</si>
  <si>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</si>
  <si>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</si>
  <si>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</si>
  <si>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</si>
  <si>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</si>
  <si>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</si>
  <si>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</si>
  <si>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</si>
  <si>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</si>
  <si>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</si>
  <si>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</si>
  <si>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</si>
  <si>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</si>
  <si>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</si>
  <si>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</si>
  <si>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</si>
  <si>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</si>
  <si>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</si>
  <si>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</si>
  <si>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</si>
  <si>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</si>
  <si>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</si>
  <si>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</si>
  <si>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</si>
  <si>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</si>
  <si>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</si>
  <si>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</si>
  <si>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</si>
  <si>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</si>
  <si>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</si>
  <si>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</si>
  <si>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</si>
  <si>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</si>
  <si>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</si>
  <si>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</si>
  <si>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</si>
  <si>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</si>
  <si>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</si>
  <si>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</si>
  <si>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</si>
  <si>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</si>
  <si>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</si>
  <si>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</si>
  <si>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</si>
  <si>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</si>
  <si>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</si>
  <si>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</si>
  <si>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</si>
  <si>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</si>
  <si>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</si>
  <si>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</si>
  <si>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</si>
  <si>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</si>
  <si>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</si>
  <si>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</si>
  <si>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</si>
  <si>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</si>
  <si>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</si>
  <si>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</si>
  <si>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</si>
  <si>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</si>
  <si>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</si>
  <si>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</si>
  <si>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</si>
  <si>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</si>
  <si>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</si>
  <si>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</si>
  <si>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</si>
  <si>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</si>
  <si>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</si>
  <si>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</si>
  <si>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</si>
  <si>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</si>
  <si>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</si>
  <si>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</si>
  <si>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</si>
  <si>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</si>
  <si>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</si>
  <si>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</si>
  <si>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</si>
  <si>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</si>
  <si>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</si>
  <si>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</si>
  <si>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</si>
  <si>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</si>
  <si>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</si>
  <si>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</si>
  <si>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</si>
  <si>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</si>
  <si>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</si>
  <si>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</si>
  <si>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</si>
  <si>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</si>
  <si>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</si>
  <si>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</si>
  <si>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</si>
  <si>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</si>
  <si>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</si>
  <si>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</si>
  <si>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</si>
  <si>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</si>
  <si>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</si>
  <si>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</si>
  <si>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</si>
  <si>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</si>
  <si>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</si>
  <si>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</si>
  <si>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</si>
  <si>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</si>
  <si>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</si>
  <si>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</si>
  <si>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</si>
  <si>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</si>
  <si>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</si>
  <si>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</si>
  <si>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</si>
  <si>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</si>
  <si>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</si>
  <si>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</si>
  <si>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</si>
  <si>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</si>
  <si>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</si>
  <si>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</si>
  <si>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</si>
  <si>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</si>
  <si>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</si>
  <si>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</si>
  <si>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</si>
  <si>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</si>
  <si>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</si>
  <si>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</si>
  <si>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</si>
  <si>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</si>
  <si>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</si>
  <si>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</si>
  <si>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</si>
  <si>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</si>
  <si>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</si>
  <si>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</si>
  <si>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</si>
  <si>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</si>
  <si>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</si>
  <si>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</si>
  <si>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</si>
  <si>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</si>
  <si>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</si>
  <si>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</si>
  <si>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</si>
  <si>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</si>
  <si>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</si>
  <si>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</si>
  <si>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</si>
  <si>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</si>
  <si>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</si>
  <si>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</si>
  <si>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</si>
  <si>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</si>
  <si>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</si>
  <si>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</si>
  <si>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</si>
  <si>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</si>
  <si>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</si>
  <si>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</si>
  <si>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</si>
  <si>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</si>
  <si>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</si>
  <si>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</si>
  <si>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</si>
  <si>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</si>
  <si>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</si>
  <si>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</si>
  <si>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</si>
  <si>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</si>
  <si>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</si>
  <si>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</si>
  <si>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</si>
  <si>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</si>
  <si>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</si>
  <si>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</si>
  <si>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</si>
  <si>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</si>
  <si>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</si>
  <si>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</si>
  <si>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</si>
  <si>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</si>
  <si>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</si>
  <si>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</si>
  <si>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</si>
  <si>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</si>
  <si>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</si>
  <si>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</si>
  <si>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</si>
  <si>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</si>
  <si>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</si>
  <si>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</si>
  <si>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</si>
  <si>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</si>
  <si>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</si>
  <si>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</si>
  <si>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</si>
  <si>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</si>
  <si>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</si>
  <si>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</si>
  <si>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</si>
  <si>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</si>
  <si>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</si>
  <si>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</si>
  <si>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</si>
  <si>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</si>
  <si>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</si>
  <si>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</si>
  <si>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</si>
  <si>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</si>
  <si>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</si>
  <si>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</si>
  <si>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</si>
  <si>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</si>
  <si>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</si>
  <si>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</si>
  <si>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</si>
  <si>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</si>
  <si>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</si>
  <si>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</si>
  <si>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</si>
  <si>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</si>
  <si>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</si>
  <si>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</si>
  <si>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</si>
  <si>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</si>
  <si>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</si>
  <si>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</si>
  <si>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</si>
  <si>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</si>
  <si>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</si>
  <si>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</si>
  <si>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</si>
  <si>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</si>
  <si>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</si>
  <si>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</si>
  <si>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</si>
  <si>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</si>
  <si>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</si>
  <si>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</si>
  <si>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</si>
  <si>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</si>
  <si>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</si>
  <si>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</si>
  <si>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</si>
  <si>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</si>
  <si>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</si>
  <si>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</si>
  <si>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</si>
  <si>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</si>
  <si>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</si>
  <si>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</si>
  <si>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</si>
  <si>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</si>
  <si>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</si>
  <si>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</si>
  <si>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</si>
  <si>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</si>
  <si>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</si>
  <si>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</si>
  <si>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</si>
  <si>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</si>
  <si>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</si>
  <si>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</si>
  <si>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</si>
  <si>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</si>
  <si>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</si>
  <si>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</si>
  <si>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</si>
  <si>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</si>
  <si>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</si>
  <si>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</si>
  <si>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</si>
  <si>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</si>
  <si>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</si>
  <si>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</si>
  <si>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</si>
  <si>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</si>
  <si>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</si>
  <si>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</si>
  <si>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</si>
  <si>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</si>
  <si>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</si>
  <si>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</si>
  <si>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</si>
  <si>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</si>
  <si>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</si>
  <si>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</si>
  <si>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</si>
  <si>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</si>
  <si>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</si>
  <si>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</si>
  <si>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</si>
  <si>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</si>
  <si>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</si>
  <si>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</si>
  <si>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</si>
  <si>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</si>
  <si>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</si>
  <si>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</si>
  <si>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</si>
  <si>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</si>
  <si>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</si>
  <si>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</si>
  <si>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</si>
  <si>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</si>
  <si>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</si>
  <si>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</si>
  <si>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</si>
  <si>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</si>
  <si>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</si>
  <si>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</si>
  <si>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</si>
  <si>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</si>
  <si>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</si>
  <si>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</si>
  <si>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</si>
  <si>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</si>
  <si>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</si>
  <si>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</si>
  <si>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</si>
  <si>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</si>
  <si>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</si>
  <si>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</si>
  <si>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</si>
  <si>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</si>
  <si>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</si>
  <si>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</si>
  <si>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</si>
  <si>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</si>
  <si>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</si>
  <si>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</si>
  <si>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</si>
  <si>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</si>
  <si>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</si>
  <si>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</si>
  <si>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</si>
  <si>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</si>
  <si>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</si>
  <si>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</si>
  <si>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</si>
  <si>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</si>
  <si>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</si>
  <si>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</si>
  <si>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</si>
  <si>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</si>
  <si>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</si>
  <si>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</si>
  <si>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</si>
  <si>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</si>
  <si>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</si>
  <si>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</si>
  <si>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</si>
  <si>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</si>
  <si>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</si>
  <si>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</si>
  <si>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</si>
  <si>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</si>
  <si>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</si>
  <si>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</si>
  <si>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</si>
  <si>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</si>
  <si>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</si>
  <si>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</si>
  <si>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</si>
  <si>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</si>
  <si>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</si>
  <si>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</si>
  <si>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</si>
  <si>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</si>
  <si>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</si>
  <si>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</si>
  <si>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</si>
  <si>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</si>
  <si>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</si>
  <si>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</si>
  <si>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</si>
  <si>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</si>
  <si>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</si>
  <si>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</si>
  <si>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</si>
  <si>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</si>
  <si>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</si>
  <si>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</si>
  <si>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</si>
  <si>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</si>
  <si>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</si>
  <si>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</si>
  <si>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</si>
  <si>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</si>
  <si>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</si>
  <si>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</si>
  <si>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</si>
  <si>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</si>
  <si>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</si>
  <si>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</si>
  <si>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</si>
  <si>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</si>
  <si>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</si>
  <si>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</si>
  <si>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</si>
  <si>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</si>
  <si>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</si>
  <si>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</si>
  <si>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</si>
  <si>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</si>
  <si>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</si>
  <si>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</si>
  <si>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</si>
  <si>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</si>
  <si>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</si>
  <si>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</si>
  <si>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</si>
  <si>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</si>
  <si>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</si>
  <si>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</si>
  <si>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</si>
  <si>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</si>
  <si>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</si>
  <si>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</si>
  <si>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</si>
  <si>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</si>
  <si>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</si>
  <si>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</si>
  <si>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</si>
  <si>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</si>
  <si>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</si>
  <si>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</si>
  <si>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</si>
  <si>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</si>
  <si>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</si>
  <si>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</si>
  <si>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</si>
  <si>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</si>
  <si>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</si>
  <si>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</si>
  <si>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</si>
  <si>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</si>
  <si>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</si>
  <si>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</si>
  <si>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</si>
  <si>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</si>
  <si>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</si>
  <si>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</si>
  <si>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</si>
  <si>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</si>
  <si>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</si>
  <si>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</si>
  <si>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</si>
  <si>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</si>
  <si>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</si>
  <si>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</si>
  <si>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</si>
  <si>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</si>
  <si>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</si>
  <si>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</si>
  <si>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</si>
  <si>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</si>
  <si>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</si>
  <si>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</si>
  <si>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</si>
  <si>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</si>
  <si>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</si>
  <si>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</si>
  <si>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</si>
  <si>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</si>
  <si>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</si>
  <si>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</si>
  <si>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</si>
  <si>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</si>
  <si>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</si>
  <si>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</si>
  <si>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</si>
  <si>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</si>
  <si>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</si>
  <si>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</si>
  <si>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</si>
  <si>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</si>
  <si>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</si>
  <si>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</si>
  <si>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</si>
  <si>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</si>
  <si>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</si>
  <si>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</si>
  <si>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</si>
  <si>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</si>
  <si>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</si>
  <si>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</si>
  <si>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</si>
  <si>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</si>
  <si>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</si>
  <si>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</si>
  <si>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</si>
  <si>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</si>
  <si>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</si>
  <si>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</si>
  <si>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</si>
  <si>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</si>
  <si>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</si>
  <si>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</si>
  <si>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</si>
  <si>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</si>
  <si>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</si>
  <si>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</si>
  <si>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</si>
  <si>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</si>
  <si>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</si>
  <si>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</si>
  <si>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</si>
  <si>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</si>
  <si>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</si>
  <si>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</si>
  <si>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</si>
  <si>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</si>
  <si>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</si>
  <si>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</si>
  <si>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</si>
  <si>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</si>
  <si>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</si>
  <si>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</si>
  <si>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</si>
  <si>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</si>
  <si>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</si>
  <si>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</si>
  <si>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</si>
  <si>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</si>
  <si>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</si>
  <si>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</si>
  <si>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</si>
  <si>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</si>
  <si>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</si>
  <si>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</si>
  <si>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</si>
  <si>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</si>
  <si>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</si>
  <si>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</si>
  <si>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</si>
  <si>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</si>
  <si>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</si>
  <si>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</si>
  <si>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</si>
  <si>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</si>
  <si>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</si>
  <si>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</si>
  <si>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</si>
  <si>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</si>
  <si>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</si>
  <si>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</si>
  <si>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</si>
  <si>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</si>
  <si>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</si>
  <si>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</si>
  <si>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</si>
  <si>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</si>
  <si>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</si>
  <si>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</si>
  <si>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</si>
  <si>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</si>
  <si>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</si>
  <si>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</si>
  <si>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</si>
  <si>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</si>
  <si>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</si>
  <si>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</si>
  <si>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</si>
  <si>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</si>
  <si>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</si>
  <si>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</si>
  <si>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</si>
  <si>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</si>
  <si>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</si>
  <si>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</si>
  <si>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</si>
  <si>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</si>
  <si>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</si>
  <si>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</si>
  <si>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</si>
  <si>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</si>
  <si>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</si>
  <si>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</si>
  <si>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</si>
  <si>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</si>
  <si>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</si>
  <si>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</si>
  <si>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</si>
  <si>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</si>
  <si>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</si>
  <si>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</si>
  <si>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</si>
  <si>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</si>
  <si>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</si>
  <si>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</si>
  <si>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</si>
  <si>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</si>
  <si>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</si>
  <si>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</si>
  <si>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</si>
  <si>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</si>
  <si>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</si>
  <si>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</si>
  <si>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</si>
  <si>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</si>
  <si>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</si>
  <si>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</si>
  <si>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</si>
  <si>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</si>
  <si>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</si>
  <si>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</si>
  <si>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</si>
  <si>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</si>
  <si>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</si>
  <si>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</si>
  <si>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</si>
  <si>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</si>
  <si>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</si>
  <si>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</si>
  <si>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</si>
  <si>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</si>
  <si>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</si>
  <si>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</si>
  <si>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</si>
  <si>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</si>
  <si>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</si>
  <si>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</si>
  <si>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</si>
  <si>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</si>
  <si>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</si>
  <si>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</si>
  <si>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</si>
  <si>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</si>
  <si>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</si>
  <si>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</si>
  <si>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</si>
  <si>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</si>
  <si>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</si>
  <si>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</si>
  <si>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</si>
  <si>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</si>
  <si>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</si>
  <si>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</si>
  <si>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</si>
  <si>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</si>
  <si>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</si>
  <si>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</si>
  <si>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</si>
  <si>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</si>
  <si>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</si>
  <si>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</si>
  <si>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</si>
  <si>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</si>
  <si>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</si>
  <si>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</si>
  <si>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</si>
  <si>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</si>
  <si>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</si>
  <si>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</si>
  <si>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</si>
  <si>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</si>
  <si>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</si>
  <si>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</si>
  <si>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</si>
  <si>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</si>
  <si>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</si>
  <si>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</si>
  <si>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</si>
  <si>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</si>
  <si>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</si>
  <si>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</si>
  <si>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</si>
  <si>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</si>
  <si>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</si>
  <si>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</si>
  <si>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</si>
  <si>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</si>
  <si>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</si>
  <si>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</si>
  <si>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</si>
  <si>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</si>
  <si>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</si>
  <si>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</si>
  <si>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</si>
  <si>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</si>
  <si>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</si>
  <si>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</si>
  <si>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</si>
  <si>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</si>
  <si>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</si>
  <si>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</si>
  <si>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</si>
  <si>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</si>
  <si>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</si>
  <si>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</si>
  <si>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</si>
  <si>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</si>
  <si>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</si>
  <si>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</si>
  <si>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</si>
  <si>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</si>
  <si>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</si>
  <si>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</si>
  <si>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</si>
  <si>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</si>
  <si>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</si>
  <si>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</si>
  <si>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</si>
  <si>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</si>
  <si>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</si>
  <si>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</si>
  <si>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</si>
  <si>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</si>
  <si>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</si>
  <si>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</si>
  <si>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</si>
  <si>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</si>
  <si>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</si>
  <si>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</si>
  <si>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</si>
  <si>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</si>
  <si>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</si>
  <si>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</si>
  <si>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</si>
  <si>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</si>
  <si>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</si>
  <si>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</si>
  <si>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</si>
  <si>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</si>
  <si>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</si>
  <si>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</si>
  <si>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</si>
  <si>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</si>
  <si>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</si>
  <si>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</si>
  <si>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</si>
  <si>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</si>
  <si>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</si>
  <si>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</si>
  <si>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</si>
  <si>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</si>
  <si>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</si>
  <si>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</si>
  <si>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</si>
  <si>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</si>
  <si>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</si>
  <si>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</si>
  <si>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</si>
  <si>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</si>
  <si>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</si>
  <si>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</si>
  <si>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</si>
  <si>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</si>
  <si>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</si>
  <si>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</si>
  <si>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</si>
  <si>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</si>
  <si>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</si>
  <si>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</si>
  <si>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</si>
  <si>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</si>
  <si>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</si>
  <si>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</si>
  <si>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</si>
  <si>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</si>
  <si>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</si>
  <si>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</si>
  <si>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</si>
  <si>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</si>
  <si>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</si>
  <si>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</si>
  <si>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</si>
  <si>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</si>
  <si>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</si>
  <si>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</si>
  <si>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</si>
  <si>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</si>
  <si>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</si>
  <si>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</si>
  <si>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</si>
  <si>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</si>
  <si>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</si>
  <si>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</si>
  <si>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</si>
  <si>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</si>
  <si>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</si>
  <si>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</si>
  <si>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</si>
  <si>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</si>
  <si>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</si>
  <si>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</si>
  <si>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</si>
  <si>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</si>
  <si>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</si>
  <si>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</si>
  <si>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</si>
  <si>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</si>
  <si>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</si>
  <si>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</si>
  <si>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</si>
  <si>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</si>
  <si>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</si>
  <si>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</si>
  <si>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</si>
  <si>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</si>
  <si>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</si>
  <si>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</si>
  <si>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</si>
  <si>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</si>
  <si>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</si>
  <si>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</si>
  <si>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</si>
  <si>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</si>
  <si>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</si>
  <si>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</si>
  <si>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</si>
  <si>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</si>
  <si>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</si>
  <si>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</si>
  <si>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</si>
  <si>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</si>
  <si>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</si>
  <si>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</si>
  <si>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</si>
  <si>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</si>
  <si>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</si>
  <si>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</si>
  <si>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</si>
  <si>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</si>
  <si>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</si>
  <si>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</si>
  <si>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</si>
  <si>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</si>
  <si>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</si>
  <si>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</si>
  <si>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</si>
  <si>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</si>
  <si>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</si>
  <si>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</si>
  <si>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</si>
  <si>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</si>
  <si>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</si>
  <si>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</si>
  <si>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</si>
  <si>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</si>
  <si>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</si>
  <si>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</si>
  <si>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</si>
  <si>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</si>
  <si>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</si>
  <si>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</si>
  <si>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</si>
  <si>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</si>
  <si>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</si>
  <si>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</si>
  <si>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</si>
  <si>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</si>
  <si>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</si>
  <si>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</si>
  <si>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</si>
  <si>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</si>
  <si>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</si>
  <si>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</si>
  <si>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</si>
  <si>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</si>
  <si>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</si>
  <si>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</si>
  <si>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</si>
  <si>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</si>
  <si>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</si>
  <si>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</si>
  <si>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</si>
  <si>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</si>
  <si>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</si>
  <si>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</si>
  <si>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</si>
  <si>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</si>
  <si>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</si>
  <si>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</si>
  <si>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</si>
  <si>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</si>
  <si>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</si>
  <si>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</si>
  <si>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</si>
  <si>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</si>
  <si>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</si>
  <si>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</si>
  <si>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</si>
  <si>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</si>
  <si>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</si>
  <si>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</si>
  <si>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</si>
  <si>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</si>
  <si>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</si>
  <si>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</si>
  <si>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</si>
  <si>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</si>
  <si>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</si>
  <si>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</si>
  <si>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</si>
  <si>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</si>
  <si>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</si>
  <si>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</si>
  <si>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</si>
  <si>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</si>
  <si>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</si>
  <si>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</si>
  <si>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</si>
  <si>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</si>
  <si>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</si>
  <si>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</si>
  <si>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</si>
  <si>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</si>
  <si>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</si>
  <si>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</si>
  <si>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</si>
  <si>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</si>
  <si>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</si>
  <si>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</si>
  <si>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</si>
  <si>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</si>
  <si>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</si>
  <si>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</si>
  <si>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</si>
  <si>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</si>
  <si>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</si>
  <si>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</si>
  <si>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</si>
  <si>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</si>
  <si>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</si>
  <si>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</si>
  <si>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</si>
  <si>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</si>
  <si>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</si>
  <si>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</si>
  <si>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</si>
  <si>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</si>
  <si>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</si>
  <si>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</si>
  <si>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</si>
  <si>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</si>
  <si>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</si>
  <si>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</si>
  <si>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</si>
  <si>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</si>
  <si>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</si>
  <si>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</si>
  <si>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</si>
  <si>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</si>
  <si>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</si>
  <si>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</si>
  <si>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</si>
  <si>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</si>
  <si>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</si>
  <si>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</si>
  <si>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</si>
  <si>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</si>
  <si>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</si>
  <si>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</si>
  <si>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</si>
  <si>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</si>
  <si>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</si>
  <si>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</si>
  <si>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</si>
  <si>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</si>
  <si>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</si>
  <si>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</si>
  <si>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</si>
  <si>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</si>
  <si>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</si>
  <si>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</si>
  <si>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</si>
  <si>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</si>
  <si>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</si>
  <si>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</si>
  <si>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</si>
  <si>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</si>
  <si>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</si>
  <si>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</si>
  <si>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</si>
  <si>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</si>
  <si>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</si>
  <si>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</si>
  <si>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</si>
  <si>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</si>
  <si>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</si>
  <si>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</si>
  <si>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</si>
  <si>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</si>
  <si>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</si>
  <si>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</si>
  <si>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</si>
  <si>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</si>
  <si>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</si>
  <si>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</si>
  <si>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</si>
  <si>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</si>
  <si>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</si>
  <si>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</si>
  <si>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</si>
  <si>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</si>
  <si>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</si>
  <si>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</si>
  <si>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</si>
  <si>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</si>
  <si>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</si>
  <si>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</si>
  <si>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</si>
  <si>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</si>
  <si>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</si>
  <si>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</si>
  <si>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</si>
  <si>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</si>
  <si>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</si>
  <si>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</si>
  <si>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</si>
  <si>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</si>
  <si>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</si>
  <si>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</si>
  <si>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</si>
  <si>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</si>
  <si>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</si>
  <si>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</si>
  <si>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</si>
  <si>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</si>
  <si>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</si>
  <si>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</si>
  <si>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</si>
  <si>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</si>
  <si>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</si>
  <si>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</si>
  <si>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</si>
  <si>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</si>
  <si>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</si>
  <si>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</si>
  <si>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</si>
  <si>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</si>
  <si>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</si>
  <si>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</si>
  <si>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</si>
  <si>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</si>
  <si>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</si>
  <si>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</si>
  <si>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</si>
  <si>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</si>
  <si>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</si>
  <si>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</si>
  <si>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</si>
  <si>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</si>
  <si>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</si>
  <si>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</si>
  <si>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</si>
  <si>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</si>
  <si>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</si>
  <si>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</si>
  <si>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</si>
  <si>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</si>
  <si>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</si>
  <si>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</si>
  <si>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</si>
  <si>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</si>
  <si>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</si>
  <si>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</si>
  <si>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</si>
  <si>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</si>
  <si>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</si>
  <si>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</si>
  <si>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</si>
  <si>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</si>
  <si>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</si>
  <si>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</si>
  <si>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</si>
  <si>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</si>
  <si>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</si>
  <si>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</si>
  <si>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</si>
  <si>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</si>
  <si>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</si>
  <si>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</si>
  <si>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</si>
  <si>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</si>
  <si>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</si>
  <si>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</si>
  <si>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</si>
  <si>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</si>
  <si>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</si>
  <si>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</si>
  <si>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</si>
  <si>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</si>
  <si>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</si>
  <si>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</si>
  <si>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</si>
  <si>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</si>
  <si>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</si>
  <si>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</si>
  <si>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</si>
  <si>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</si>
  <si>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</si>
  <si>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</si>
  <si>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</si>
  <si>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</si>
  <si>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</si>
  <si>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</si>
  <si>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</si>
  <si>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</si>
  <si>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</si>
  <si>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</si>
  <si>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</si>
  <si>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</si>
  <si>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</si>
  <si>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</si>
  <si>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</si>
  <si>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</si>
  <si>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</si>
  <si>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</si>
  <si>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</si>
  <si>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</si>
  <si>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</si>
  <si>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</si>
  <si>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</si>
  <si>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</si>
  <si>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</si>
  <si>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</si>
  <si>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</si>
  <si>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</si>
  <si>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</si>
  <si>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</si>
  <si>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</si>
  <si>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</si>
  <si>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</si>
  <si>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</si>
  <si>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</si>
  <si>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</si>
  <si>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</si>
  <si>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</si>
  <si>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</si>
  <si>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</si>
  <si>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</si>
  <si>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</si>
  <si>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</si>
  <si>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</si>
  <si>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</si>
  <si>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</si>
  <si>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</si>
  <si>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</si>
  <si>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</si>
  <si>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</si>
  <si>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</si>
  <si>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</si>
  <si>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</si>
  <si>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</si>
  <si>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</si>
  <si>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</si>
  <si>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</si>
  <si>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</si>
  <si>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</si>
  <si>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</si>
  <si>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</si>
  <si>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</si>
  <si>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</si>
  <si>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</si>
  <si>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</si>
  <si>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</si>
  <si>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</si>
  <si>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</si>
  <si>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</si>
  <si>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</si>
  <si>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</si>
  <si>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</si>
  <si>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</si>
  <si>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</si>
  <si>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</si>
  <si>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</si>
  <si>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</si>
  <si>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</si>
  <si>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</si>
  <si>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</si>
  <si>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</si>
  <si>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</si>
  <si>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</si>
  <si>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</si>
  <si>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</si>
  <si>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</si>
  <si>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</si>
  <si>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</si>
  <si>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</si>
  <si>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</si>
  <si>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</si>
  <si>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</si>
  <si>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</si>
  <si>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</si>
  <si>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</si>
  <si>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</si>
  <si>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</si>
  <si>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</si>
  <si>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</si>
  <si>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</si>
  <si>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</si>
  <si>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</si>
  <si>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</si>
  <si>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</si>
  <si>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</si>
  <si>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</si>
  <si>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</si>
  <si>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</si>
  <si>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</si>
  <si>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</si>
  <si>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</si>
  <si>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</si>
  <si>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</si>
  <si>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</si>
  <si>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</si>
  <si>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</si>
  <si>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</si>
  <si>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</si>
  <si>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</si>
  <si>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</si>
  <si>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</si>
  <si>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</si>
  <si>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</si>
  <si>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</si>
  <si>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</si>
  <si>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</si>
  <si>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</si>
  <si>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</si>
  <si>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</si>
  <si>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</si>
  <si>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</si>
  <si>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</si>
  <si>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</si>
  <si>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</si>
  <si>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</si>
  <si>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</si>
  <si>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</si>
  <si>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</si>
  <si>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</si>
  <si>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</si>
  <si>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</si>
  <si>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</si>
  <si>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</si>
  <si>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</si>
  <si>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</si>
  <si>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</si>
  <si>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</si>
  <si>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</si>
  <si>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</si>
  <si>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</si>
  <si>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</si>
  <si>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</si>
  <si>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</si>
  <si>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</si>
  <si>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</si>
  <si>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</si>
  <si>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</si>
  <si>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</si>
  <si>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</si>
  <si>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</si>
  <si>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</si>
  <si>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</si>
  <si>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</si>
  <si>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</si>
  <si>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</si>
  <si>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</si>
  <si>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</si>
  <si>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</si>
  <si>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</si>
  <si>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</si>
  <si>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</si>
  <si>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</si>
  <si>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</si>
  <si>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</si>
  <si>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</si>
  <si>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</si>
  <si>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</si>
  <si>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</si>
  <si>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</si>
  <si>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</si>
  <si>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</si>
  <si>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</si>
  <si>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</si>
  <si>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</si>
  <si>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</si>
  <si>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</si>
  <si>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</si>
  <si>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</si>
  <si>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</si>
  <si>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</si>
  <si>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</si>
  <si>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</si>
  <si>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</si>
  <si>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</si>
  <si>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</si>
  <si>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</si>
  <si>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</si>
  <si>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</si>
  <si>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</si>
  <si>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</si>
  <si>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</si>
  <si>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</si>
  <si>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</si>
  <si>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</si>
  <si>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</si>
  <si>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</si>
  <si>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</si>
  <si>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</si>
  <si>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</si>
  <si>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</si>
  <si>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</si>
  <si>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</si>
  <si>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</si>
  <si>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</si>
  <si>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</si>
  <si>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</si>
  <si>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</si>
  <si>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</si>
  <si>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</si>
  <si>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</si>
  <si>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</si>
  <si>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</si>
  <si>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</si>
  <si>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</si>
  <si>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</si>
  <si>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</si>
  <si>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</si>
  <si>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</si>
  <si>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</si>
  <si>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</si>
  <si>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</si>
  <si>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</si>
  <si>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</si>
  <si>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</si>
  <si>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</si>
  <si>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</si>
  <si>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</si>
  <si>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</si>
  <si>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</si>
  <si>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</si>
  <si>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</si>
  <si>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</si>
  <si>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</si>
  <si>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</si>
  <si>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</si>
  <si>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</si>
  <si>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</si>
  <si>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</si>
  <si>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</si>
  <si>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</si>
  <si>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</si>
  <si>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</si>
  <si>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</si>
  <si>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</si>
  <si>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</si>
  <si>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</si>
  <si>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</si>
  <si>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</si>
  <si>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</si>
  <si>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</si>
  <si>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</si>
  <si>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</si>
  <si>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</si>
  <si>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</si>
  <si>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</si>
  <si>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</si>
  <si>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</si>
  <si>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</si>
  <si>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</si>
  <si>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</si>
  <si>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</si>
  <si>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</si>
  <si>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</si>
  <si>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</si>
  <si>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</si>
  <si>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</si>
  <si>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</si>
  <si>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</si>
  <si>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</si>
  <si>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</si>
  <si>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</si>
  <si>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</si>
  <si>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</si>
  <si>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</si>
  <si>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</si>
  <si>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</si>
  <si>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</si>
  <si>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</si>
  <si>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</si>
  <si>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</si>
  <si>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</si>
  <si>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</si>
  <si>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</si>
  <si>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</si>
  <si>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</si>
  <si>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</si>
  <si>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</si>
  <si>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</si>
  <si>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</si>
  <si>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</si>
  <si>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</si>
  <si>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</si>
  <si>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</si>
  <si>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</si>
  <si>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</si>
  <si>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</si>
  <si>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</si>
  <si>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</si>
  <si>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</si>
  <si>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</si>
  <si>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</si>
  <si>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</si>
  <si>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</si>
  <si>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</si>
  <si>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</si>
  <si>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</si>
  <si>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</si>
  <si>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</si>
  <si>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</si>
  <si>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</si>
  <si>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</si>
  <si>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</si>
  <si>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</si>
  <si>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</si>
  <si>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</si>
  <si>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</si>
  <si>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</si>
  <si>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</si>
  <si>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</si>
  <si>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</si>
  <si>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</si>
  <si>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</si>
  <si>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</si>
  <si>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</si>
  <si>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</si>
  <si>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</si>
  <si>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</si>
  <si>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</si>
  <si>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</si>
  <si>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</si>
  <si>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</si>
  <si>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</si>
  <si>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</si>
  <si>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</si>
  <si>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</si>
  <si>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</si>
  <si>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</si>
  <si>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</si>
  <si>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</si>
  <si>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</si>
  <si>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</si>
  <si>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</si>
  <si>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</si>
  <si>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</si>
  <si>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</si>
  <si>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</si>
  <si>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</si>
  <si>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</si>
  <si>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</si>
  <si>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</si>
  <si>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</si>
  <si>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</si>
  <si>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</si>
  <si>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</si>
  <si>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</si>
  <si>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</si>
  <si>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</si>
  <si>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</si>
  <si>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</si>
  <si>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</si>
  <si>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</si>
  <si>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</si>
  <si>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</si>
  <si>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</si>
  <si>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</si>
  <si>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</si>
  <si>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</si>
  <si>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</si>
  <si>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</si>
  <si>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</si>
  <si>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</si>
  <si>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</si>
  <si>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</si>
  <si>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</si>
  <si>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</si>
  <si>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</si>
  <si>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</si>
  <si>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</si>
  <si>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</si>
  <si>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</si>
  <si>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</si>
  <si>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</si>
  <si>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</si>
  <si>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</si>
  <si>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</si>
  <si>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</si>
  <si>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</si>
  <si>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</si>
  <si>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</si>
  <si>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</si>
  <si>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</si>
  <si>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</si>
  <si>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</si>
  <si>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</si>
  <si>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</si>
  <si>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</si>
  <si>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</si>
  <si>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</si>
  <si>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</si>
  <si>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</si>
  <si>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</si>
  <si>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</si>
  <si>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</si>
  <si>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</si>
  <si>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</si>
  <si>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</si>
  <si>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</si>
  <si>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</si>
  <si>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</si>
  <si>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</si>
  <si>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</si>
  <si>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</si>
  <si>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</si>
  <si>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</si>
  <si>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</si>
  <si>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</si>
  <si>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</si>
  <si>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</si>
  <si>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</si>
  <si>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</si>
  <si>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</si>
  <si>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</si>
  <si>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</si>
  <si>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</si>
  <si>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</si>
  <si>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</si>
  <si>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</si>
  <si>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</si>
  <si>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</si>
  <si>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</si>
  <si>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</si>
  <si>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</si>
  <si>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</si>
  <si>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</si>
  <si>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</si>
  <si>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</si>
  <si>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</si>
  <si>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</si>
  <si>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</si>
  <si>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</si>
  <si>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</si>
  <si>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</si>
  <si>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</si>
  <si>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</si>
  <si>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</si>
  <si>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</si>
  <si>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</si>
  <si>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</si>
  <si>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</si>
  <si>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</si>
  <si>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</si>
  <si>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</si>
  <si>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</si>
  <si>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</si>
  <si>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</si>
  <si>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</si>
  <si>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</si>
  <si>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</si>
  <si>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</si>
  <si>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</si>
  <si>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</si>
  <si>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</si>
  <si>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</si>
  <si>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</si>
  <si>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</si>
  <si>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</si>
  <si>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</si>
  <si>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</si>
  <si>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</si>
  <si>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</si>
  <si>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</si>
  <si>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</si>
  <si>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</si>
  <si>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</si>
  <si>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</si>
  <si>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</si>
  <si>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</si>
  <si>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</si>
  <si>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</si>
  <si>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</si>
  <si>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</si>
  <si>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</si>
  <si>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</si>
  <si>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</si>
  <si>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</si>
  <si>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</si>
  <si>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</si>
  <si>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</si>
  <si>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</si>
  <si>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</si>
  <si>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</si>
  <si>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</si>
  <si>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</si>
  <si>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</si>
  <si>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</si>
  <si>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</si>
  <si>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</si>
  <si>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</si>
  <si>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</si>
  <si>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</si>
  <si>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</si>
  <si>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</si>
  <si>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</si>
  <si>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</si>
  <si>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</si>
  <si>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</si>
  <si>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</si>
  <si>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</si>
  <si>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</si>
  <si>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</si>
  <si>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</si>
  <si>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</si>
  <si>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</si>
  <si>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</si>
  <si>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</si>
  <si>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</si>
  <si>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</si>
  <si>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</si>
  <si>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</si>
  <si>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</si>
  <si>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</si>
  <si>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</si>
  <si>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</si>
  <si>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</si>
  <si>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</si>
  <si>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</si>
  <si>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</si>
  <si>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</si>
  <si>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</si>
  <si>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</si>
  <si>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</si>
  <si>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</si>
  <si>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</si>
  <si>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</si>
  <si>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</si>
  <si>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</si>
  <si>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</si>
  <si>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</si>
  <si>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</si>
  <si>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</si>
  <si>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</si>
  <si>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</si>
  <si>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</si>
  <si>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</si>
  <si>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</si>
  <si>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</si>
  <si>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</si>
  <si>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</si>
  <si>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</si>
  <si>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</si>
  <si>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</si>
  <si>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</si>
  <si>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</si>
  <si>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</si>
  <si>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</si>
  <si>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</si>
  <si>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</si>
  <si>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</si>
  <si>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</si>
  <si>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</si>
  <si>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</si>
  <si>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</si>
  <si>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</si>
  <si>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</si>
  <si>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</si>
  <si>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</si>
  <si>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</si>
  <si>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</si>
  <si>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</si>
  <si>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</si>
  <si>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</si>
  <si>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</si>
  <si>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</si>
  <si>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</si>
  <si>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</si>
  <si>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</si>
  <si>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</si>
  <si>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</si>
  <si>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</si>
  <si>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</si>
  <si>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</si>
  <si>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</si>
  <si>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</si>
  <si>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</si>
  <si>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</si>
  <si>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</si>
  <si>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</si>
  <si>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</si>
  <si>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</si>
  <si>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</si>
  <si>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</si>
  <si>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</si>
  <si>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</si>
  <si>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</si>
  <si>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</si>
  <si>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</si>
  <si>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</si>
  <si>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</si>
  <si>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</si>
  <si>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</si>
  <si>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</si>
  <si>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</si>
  <si>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</si>
  <si>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</si>
  <si>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</si>
  <si>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</si>
  <si>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</si>
  <si>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</si>
  <si>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</si>
  <si>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</si>
  <si>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</si>
  <si>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</si>
  <si>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</si>
  <si>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</si>
  <si>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</si>
  <si>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</si>
  <si>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</si>
  <si>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</si>
  <si>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</si>
  <si>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</si>
  <si>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</si>
  <si>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</si>
  <si>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</si>
  <si>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</si>
  <si>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</si>
  <si>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</si>
  <si>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</si>
  <si>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</si>
  <si>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</si>
  <si>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</si>
  <si>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</si>
  <si>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</si>
  <si>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</si>
  <si>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</si>
  <si>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</si>
  <si>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</si>
  <si>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</si>
  <si>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</si>
  <si>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</si>
  <si>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</si>
  <si>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</si>
  <si>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</si>
  <si>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</si>
  <si>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</si>
  <si>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</si>
  <si>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</si>
  <si>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</si>
  <si>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</si>
  <si>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</si>
  <si>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</si>
  <si>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</si>
  <si>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</si>
  <si>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</si>
  <si>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</si>
  <si>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</si>
  <si>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</si>
  <si>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</si>
  <si>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</si>
  <si>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</si>
  <si>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</si>
  <si>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</si>
  <si>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</si>
  <si>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</si>
  <si>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</si>
  <si>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</si>
  <si>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</si>
  <si>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</si>
  <si>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</si>
  <si>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</si>
  <si>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</si>
  <si>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</si>
  <si>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</si>
  <si>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</si>
  <si>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</si>
  <si>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</si>
  <si>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</si>
  <si>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</si>
  <si>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</si>
  <si>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</si>
  <si>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</si>
  <si>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</si>
  <si>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</si>
  <si>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</si>
  <si>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</si>
  <si>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</si>
  <si>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</si>
  <si>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</si>
  <si>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</si>
  <si>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</si>
  <si>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</si>
  <si>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</si>
  <si>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</si>
  <si>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</si>
  <si>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</si>
  <si>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</si>
  <si>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</si>
  <si>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</si>
  <si>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</si>
  <si>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</si>
  <si>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</si>
  <si>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</si>
  <si>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</si>
  <si>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</si>
  <si>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</si>
  <si>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</si>
  <si>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</si>
  <si>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</si>
  <si>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</si>
  <si>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</si>
  <si>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</si>
  <si>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</si>
  <si>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</si>
  <si>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</si>
  <si>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</si>
  <si>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</si>
  <si>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</si>
  <si>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</si>
  <si>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</si>
  <si>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</si>
  <si>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</si>
  <si>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</si>
  <si>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</si>
  <si>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</si>
  <si>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</si>
  <si>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</si>
  <si>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</si>
  <si>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</si>
  <si>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</si>
  <si>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</si>
  <si>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</si>
  <si>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</si>
  <si>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</si>
  <si>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</si>
  <si>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</si>
  <si>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</si>
  <si>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</si>
  <si>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</si>
  <si>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</si>
  <si>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</si>
  <si>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</si>
  <si>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</si>
  <si>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</si>
  <si>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</si>
  <si>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</si>
  <si>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</si>
  <si>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</si>
  <si>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</si>
  <si>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</si>
  <si>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</si>
  <si>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</si>
  <si>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</si>
  <si>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</si>
  <si>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</si>
  <si>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</si>
  <si>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</si>
  <si>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</si>
  <si>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</si>
  <si>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</si>
  <si>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</si>
  <si>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</si>
  <si>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</si>
  <si>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</si>
  <si>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</si>
  <si>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</si>
  <si>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</si>
  <si>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</si>
  <si>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</si>
  <si>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</si>
  <si>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</si>
  <si>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</si>
  <si>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</si>
  <si>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</si>
  <si>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</si>
  <si>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</si>
  <si>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</si>
  <si>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</si>
  <si>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</si>
  <si>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</si>
  <si>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</si>
  <si>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</si>
  <si>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</si>
  <si>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</si>
  <si>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</si>
  <si>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</si>
  <si>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</si>
  <si>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</si>
  <si>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</si>
  <si>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</si>
  <si>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</si>
  <si>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</si>
  <si>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</si>
  <si>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</si>
  <si>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</si>
  <si>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</si>
  <si>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</si>
  <si>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</si>
  <si>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</si>
  <si>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</si>
  <si>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</si>
  <si>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</si>
  <si>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</si>
  <si>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</si>
  <si>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</si>
  <si>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</si>
  <si>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</si>
  <si>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</si>
  <si>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</si>
  <si>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</si>
  <si>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</si>
  <si>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</si>
  <si>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</si>
  <si>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</si>
  <si>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</si>
  <si>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</si>
  <si>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</si>
  <si>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</si>
  <si>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</si>
  <si>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</si>
  <si>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</si>
  <si>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</si>
  <si>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</si>
  <si>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</si>
  <si>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</si>
  <si>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</si>
  <si>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</si>
  <si>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</si>
  <si>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</si>
  <si>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</si>
  <si>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</si>
  <si>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</si>
  <si>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</si>
  <si>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</si>
  <si>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</si>
  <si>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</si>
  <si>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</si>
  <si>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</si>
  <si>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</si>
  <si>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</si>
  <si>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</si>
  <si>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</si>
  <si>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</si>
  <si>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</si>
  <si>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</si>
  <si>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</si>
  <si>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</si>
  <si>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</si>
  <si>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</si>
  <si>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</si>
  <si>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</si>
  <si>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</si>
  <si>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</si>
  <si>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</si>
  <si>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</si>
  <si>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</si>
  <si>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</si>
  <si>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</si>
  <si>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</si>
  <si>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</si>
  <si>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</si>
  <si>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</si>
  <si>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</si>
  <si>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</si>
  <si>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</si>
  <si>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</si>
  <si>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</si>
  <si>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</si>
  <si>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</si>
  <si>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</si>
  <si>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</si>
  <si>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</si>
  <si>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</si>
  <si>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</si>
  <si>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</si>
  <si>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</si>
  <si>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</si>
  <si>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</si>
  <si>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</si>
  <si>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</si>
  <si>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</si>
  <si>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</si>
  <si>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</si>
  <si>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</si>
  <si>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</si>
  <si>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</si>
  <si>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</si>
  <si>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</si>
  <si>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</si>
  <si>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</si>
  <si>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</si>
  <si>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</si>
  <si>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</si>
  <si>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</si>
  <si>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</si>
  <si>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</si>
  <si>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</si>
  <si>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</si>
  <si>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</si>
  <si>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</si>
  <si>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</si>
  <si>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</si>
  <si>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</si>
  <si>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</si>
  <si>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</si>
  <si>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</si>
  <si>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</si>
  <si>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</si>
  <si>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</si>
  <si>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</si>
  <si>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</si>
  <si>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</si>
  <si>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</si>
  <si>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</si>
  <si>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</si>
  <si>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</si>
  <si>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</si>
  <si>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</si>
  <si>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</si>
  <si>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</si>
  <si>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</si>
  <si>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</si>
  <si>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</si>
  <si>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</si>
  <si>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</si>
  <si>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</si>
  <si>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</si>
  <si>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</si>
  <si>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</si>
  <si>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</si>
  <si>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</si>
  <si>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</si>
  <si>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</si>
  <si>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</si>
  <si>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</si>
  <si>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</si>
  <si>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</si>
  <si>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</si>
  <si>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</si>
  <si>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</si>
  <si>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</si>
  <si>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</si>
  <si>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</si>
  <si>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</si>
  <si>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</si>
  <si>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</si>
  <si>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</si>
  <si>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</si>
  <si>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</si>
  <si>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</si>
  <si>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</si>
  <si>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</si>
  <si>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</si>
  <si>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</si>
  <si>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</si>
  <si>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</si>
  <si>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</si>
  <si>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</si>
  <si>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</si>
  <si>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</si>
  <si>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</si>
  <si>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</si>
  <si>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</si>
  <si>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</si>
  <si>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</si>
  <si>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</si>
  <si>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</si>
  <si>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</si>
  <si>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</si>
  <si>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</si>
  <si>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</si>
  <si>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</si>
  <si>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</si>
  <si>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</si>
  <si>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</si>
  <si>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</si>
  <si>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</si>
  <si>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</si>
  <si>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</si>
  <si>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</si>
  <si>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</si>
  <si>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</si>
  <si>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</si>
  <si>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</si>
  <si>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</si>
  <si>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</si>
  <si>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</si>
  <si>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</si>
  <si>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</si>
  <si>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</si>
  <si>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</si>
  <si>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</si>
  <si>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</si>
  <si>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</si>
  <si>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</si>
  <si>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</si>
  <si>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</si>
  <si>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</si>
  <si>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</si>
  <si>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</si>
  <si>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</si>
  <si>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</si>
  <si>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</si>
  <si>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</si>
  <si>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</si>
  <si>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</si>
  <si>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</si>
  <si>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</si>
  <si>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</si>
  <si>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</si>
  <si>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</si>
  <si>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</si>
  <si>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</si>
  <si>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</si>
  <si>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</si>
  <si>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</si>
  <si>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</si>
  <si>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</si>
  <si>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</si>
  <si>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</si>
  <si>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</si>
  <si>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</si>
  <si>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</si>
  <si>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</si>
  <si>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</si>
  <si>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</si>
  <si>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</si>
  <si>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</si>
  <si>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</si>
  <si>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</si>
  <si>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</si>
  <si>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</si>
  <si>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</si>
  <si>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</si>
  <si>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</si>
  <si>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</si>
  <si>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</si>
  <si>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</si>
  <si>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</si>
  <si>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</si>
  <si>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</si>
  <si>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</si>
  <si>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</si>
  <si>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</si>
  <si>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</si>
  <si>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</si>
  <si>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</si>
  <si>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</si>
  <si>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</si>
  <si>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</si>
  <si>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</si>
  <si>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</si>
  <si>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</si>
  <si>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</si>
  <si>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</si>
  <si>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</si>
  <si>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</si>
  <si>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</si>
  <si>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</si>
  <si>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</si>
  <si>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</si>
  <si>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</si>
  <si>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</si>
  <si>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</si>
  <si>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</si>
  <si>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</si>
  <si>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</si>
  <si>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</si>
  <si>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</si>
  <si>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</si>
  <si>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</si>
  <si>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</si>
  <si>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</si>
  <si>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</si>
  <si>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</si>
  <si>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</si>
  <si>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</si>
  <si>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</si>
  <si>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</si>
  <si>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</si>
  <si>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</si>
  <si>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</si>
  <si>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</si>
  <si>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</si>
  <si>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</si>
  <si>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</si>
  <si>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</si>
  <si>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</si>
  <si>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</si>
  <si>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</si>
  <si>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</si>
  <si>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</si>
  <si>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</si>
  <si>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</si>
  <si>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</si>
  <si>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</si>
  <si>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</si>
  <si>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</si>
  <si>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</si>
  <si>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</si>
  <si>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</si>
  <si>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</si>
  <si>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</si>
  <si>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</si>
  <si>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</si>
  <si>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</si>
  <si>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</si>
  <si>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</si>
  <si>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</si>
  <si>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</si>
  <si>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</si>
  <si>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</si>
  <si>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</si>
  <si>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</si>
  <si>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</si>
  <si>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</si>
  <si>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</si>
  <si>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</si>
  <si>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</si>
  <si>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</si>
  <si>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</si>
  <si>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</si>
  <si>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</si>
  <si>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</si>
  <si>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</si>
  <si>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</si>
  <si>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</si>
  <si>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</si>
  <si>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</si>
  <si>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</si>
  <si>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</si>
  <si>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</si>
  <si>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</si>
  <si>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</si>
  <si>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</si>
  <si>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</si>
  <si>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</si>
  <si>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</si>
  <si>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</si>
  <si>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</si>
  <si>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</si>
  <si>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</si>
  <si>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</si>
  <si>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</si>
  <si>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</si>
  <si>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</si>
  <si>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</si>
  <si>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</si>
  <si>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</si>
  <si>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</si>
  <si>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</si>
  <si>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</si>
  <si>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</si>
  <si>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</si>
  <si>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</si>
  <si>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</si>
  <si>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</si>
  <si>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</si>
  <si>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</si>
  <si>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</si>
  <si>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</si>
  <si>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</si>
  <si>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</si>
  <si>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</si>
  <si>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</si>
  <si>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</si>
  <si>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</si>
  <si>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</si>
  <si>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</si>
  <si>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</si>
  <si>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</si>
  <si>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</si>
  <si>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</si>
  <si>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</si>
  <si>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</si>
  <si>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</si>
  <si>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</si>
  <si>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</si>
  <si>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</si>
  <si>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</si>
  <si>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</si>
  <si>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</si>
  <si>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</si>
  <si>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</si>
  <si>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</si>
  <si>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</si>
  <si>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</si>
  <si>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</si>
  <si>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</si>
  <si>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</si>
  <si>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</si>
  <si>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</si>
  <si>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</si>
  <si>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</si>
  <si>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</si>
  <si>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</si>
  <si>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</si>
  <si>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</si>
  <si>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</si>
  <si>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</si>
  <si>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</si>
  <si>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</si>
  <si>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</si>
  <si>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</si>
  <si>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</si>
  <si>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</si>
  <si>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</si>
  <si>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</si>
  <si>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</si>
  <si>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</si>
  <si>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</si>
  <si>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</si>
  <si>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</si>
  <si>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</si>
  <si>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</si>
  <si>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</si>
  <si>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</si>
  <si>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</si>
  <si>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</si>
  <si>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</si>
  <si>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</si>
  <si>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</si>
  <si>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</si>
  <si>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</si>
  <si>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</si>
  <si>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</si>
  <si>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</si>
  <si>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</si>
  <si>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</si>
  <si>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</si>
  <si>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</si>
  <si>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</si>
  <si>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</si>
  <si>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</si>
  <si>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</si>
  <si>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</si>
  <si>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</si>
  <si>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</si>
  <si>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</si>
  <si>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</si>
  <si>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</si>
  <si>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</si>
  <si>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</si>
  <si>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</si>
  <si>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</si>
  <si>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</si>
  <si>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</si>
  <si>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</si>
  <si>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</si>
  <si>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</si>
  <si>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</si>
  <si>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</si>
  <si>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</si>
  <si>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</si>
  <si>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</si>
  <si>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</si>
  <si>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</si>
  <si>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</si>
  <si>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</si>
  <si>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</si>
  <si>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</si>
  <si>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</si>
  <si>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</si>
  <si>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</si>
  <si>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</si>
  <si>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</si>
  <si>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</si>
  <si>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</si>
  <si>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</si>
  <si>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</si>
  <si>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</si>
  <si>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</si>
  <si>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</si>
  <si>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</si>
  <si>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</si>
  <si>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</si>
  <si>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</si>
  <si>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</si>
  <si>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</si>
  <si>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</si>
  <si>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</si>
  <si>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</si>
  <si>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</si>
  <si>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</si>
  <si>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</si>
  <si>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</si>
  <si>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</si>
  <si>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</si>
  <si>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</si>
  <si>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</si>
  <si>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</si>
  <si>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</si>
  <si>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</si>
  <si>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</si>
  <si>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</si>
  <si>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</si>
  <si>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</si>
  <si>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</si>
  <si>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</si>
  <si>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</si>
  <si>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</si>
  <si>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</si>
  <si>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</si>
  <si>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</si>
  <si>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</si>
  <si>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</si>
  <si>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</si>
  <si>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</si>
  <si>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</si>
  <si>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</si>
  <si>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</si>
  <si>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</si>
  <si>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</si>
  <si>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</si>
  <si>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</si>
  <si>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</si>
  <si>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</si>
  <si>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</si>
  <si>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</si>
  <si>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</si>
  <si>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</si>
  <si>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</si>
  <si>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</si>
  <si>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</si>
  <si>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</si>
  <si>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</si>
  <si>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</si>
  <si>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</si>
  <si>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</si>
  <si>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</si>
  <si>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</si>
  <si>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</si>
  <si>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</si>
  <si>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</si>
  <si>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</si>
  <si>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</si>
  <si>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</si>
  <si>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</si>
  <si>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</si>
  <si>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</si>
  <si>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</si>
  <si>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</si>
  <si>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</si>
  <si>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</si>
  <si>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</si>
  <si>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</si>
  <si>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</si>
  <si>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</si>
  <si>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</si>
  <si>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</si>
  <si>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</si>
  <si>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</si>
  <si>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</si>
  <si>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</si>
  <si>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</si>
  <si>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</si>
  <si>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</si>
  <si>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</si>
  <si>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</si>
  <si>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</si>
  <si>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</si>
  <si>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</si>
  <si>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</si>
  <si>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</si>
  <si>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</si>
  <si>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</si>
  <si>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</si>
  <si>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</si>
  <si>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</si>
  <si>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</si>
  <si>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</si>
  <si>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</si>
  <si>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</si>
  <si>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</si>
  <si>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</si>
  <si>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</si>
  <si>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</si>
  <si>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</si>
  <si>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</si>
  <si>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</si>
  <si>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</si>
  <si>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</si>
  <si>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</si>
  <si>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</si>
  <si>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</si>
  <si>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</si>
  <si>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</si>
  <si>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</si>
  <si>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</si>
  <si>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</si>
  <si>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</si>
  <si>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</si>
  <si>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</si>
  <si>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</si>
  <si>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</si>
  <si>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</si>
  <si>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</si>
  <si>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</si>
  <si>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</si>
  <si>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</si>
  <si>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</si>
  <si>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</si>
  <si>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</si>
  <si>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</si>
  <si>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</si>
  <si>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</si>
  <si>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</si>
  <si>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</si>
  <si>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</si>
  <si>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</si>
  <si>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</si>
  <si>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</si>
  <si>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</si>
  <si>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</si>
  <si>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</si>
  <si>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</si>
  <si>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</si>
  <si>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</si>
  <si>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</si>
  <si>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</si>
  <si>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</si>
  <si>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</si>
  <si>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</si>
  <si>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</si>
  <si>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</si>
  <si>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</si>
  <si>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</si>
  <si>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</si>
  <si>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</si>
  <si>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</si>
  <si>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</si>
  <si>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</si>
  <si>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</si>
  <si>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</si>
  <si>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</si>
  <si>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</si>
  <si>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</si>
  <si>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</si>
  <si>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</si>
  <si>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</si>
  <si>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</si>
  <si>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</si>
  <si>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</si>
  <si>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</si>
  <si>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</si>
  <si>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</si>
  <si>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</si>
  <si>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</si>
  <si>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</si>
  <si>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</si>
  <si>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</si>
  <si>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</si>
  <si>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</si>
  <si>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</si>
  <si>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</si>
  <si>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</si>
  <si>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</si>
  <si>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</si>
  <si>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</si>
  <si>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</si>
  <si>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</si>
  <si>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</si>
  <si>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</si>
  <si>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</si>
  <si>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</si>
  <si>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</si>
  <si>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</si>
  <si>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</si>
  <si>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</si>
  <si>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</si>
  <si>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</si>
  <si>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</si>
  <si>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</si>
  <si>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</si>
  <si>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</si>
  <si>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</si>
  <si>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</si>
  <si>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</si>
  <si>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</si>
  <si>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</si>
  <si>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</si>
  <si>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</si>
  <si>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</si>
  <si>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</si>
  <si>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</si>
  <si>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</si>
  <si>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</si>
  <si>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</si>
  <si>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</si>
  <si>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</si>
  <si>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</si>
  <si>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</si>
  <si>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</si>
  <si>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</si>
  <si>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</si>
  <si>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</si>
  <si>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</si>
  <si>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</si>
  <si>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</si>
  <si>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</si>
  <si>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</si>
  <si>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</si>
  <si>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</si>
  <si>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</si>
  <si>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</si>
  <si>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</si>
  <si>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</si>
  <si>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</si>
  <si>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</si>
  <si>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</si>
  <si>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</si>
  <si>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</si>
  <si>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</si>
  <si>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</si>
  <si>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</si>
  <si>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</si>
  <si>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</si>
  <si>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</si>
  <si>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</si>
  <si>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</si>
  <si>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</si>
  <si>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</si>
  <si>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</si>
  <si>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</si>
  <si>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</si>
  <si>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</si>
  <si>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</si>
  <si>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</si>
  <si>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</si>
  <si>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</si>
  <si>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</si>
  <si>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</si>
  <si>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</si>
  <si>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</si>
  <si>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</si>
  <si>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</si>
  <si>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</si>
  <si>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</si>
  <si>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</si>
  <si>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</si>
  <si>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</si>
  <si>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</si>
  <si>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</si>
  <si>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</si>
  <si>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</si>
  <si>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</si>
  <si>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</si>
  <si>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</si>
  <si>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</si>
  <si>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</si>
  <si>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</si>
  <si>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</si>
  <si>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</si>
  <si>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</si>
  <si>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</si>
  <si>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</si>
  <si>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</si>
  <si>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</si>
  <si>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</si>
  <si>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</si>
  <si>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</si>
  <si>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</si>
  <si>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</si>
  <si>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</si>
  <si>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</si>
  <si>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</si>
  <si>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</si>
  <si>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</si>
  <si>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</si>
  <si>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</si>
  <si>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</si>
  <si>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</si>
  <si>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</si>
  <si>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</si>
  <si>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</si>
  <si>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</si>
  <si>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</si>
  <si>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</si>
  <si>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</si>
  <si>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</si>
  <si>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</si>
  <si>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</si>
  <si>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</si>
  <si>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</si>
  <si>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</si>
  <si>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</si>
  <si>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</si>
  <si>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</si>
  <si>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</si>
  <si>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</si>
  <si>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</si>
  <si>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</si>
  <si>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</si>
  <si>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</si>
  <si>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</si>
  <si>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</si>
  <si>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</si>
  <si>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</si>
  <si>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</si>
  <si>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</si>
  <si>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</si>
  <si>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</si>
  <si>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</si>
  <si>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</si>
  <si>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</si>
  <si>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</si>
  <si>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</si>
  <si>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</si>
  <si>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</si>
  <si>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</si>
  <si>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</si>
  <si>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</si>
  <si>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</si>
  <si>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</si>
  <si>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</si>
  <si>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</si>
  <si>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</si>
  <si>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</si>
  <si>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</si>
  <si>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</si>
  <si>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</si>
  <si>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</si>
  <si>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</si>
  <si>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</si>
  <si>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</si>
  <si>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</si>
  <si>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</si>
  <si>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</si>
  <si>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</si>
  <si>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</si>
  <si>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</si>
  <si>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</si>
  <si>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</si>
  <si>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</si>
  <si>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</si>
  <si>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</si>
  <si>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</si>
  <si>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</si>
  <si>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</si>
  <si>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</si>
  <si>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</si>
  <si>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</si>
  <si>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</si>
  <si>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</si>
  <si>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</si>
  <si>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</si>
  <si>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</si>
  <si>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</si>
  <si>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</si>
  <si>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</si>
  <si>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</si>
  <si>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</si>
  <si>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</si>
  <si>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</si>
  <si>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</si>
  <si>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</si>
  <si>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</si>
  <si>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</si>
  <si>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</si>
  <si>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</si>
  <si>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</si>
  <si>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</si>
  <si>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</si>
  <si>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</si>
  <si>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</si>
  <si>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</si>
  <si>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</si>
  <si>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</si>
  <si>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</si>
  <si>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</si>
  <si>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</si>
  <si>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</si>
  <si>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</si>
  <si>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</si>
  <si>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</si>
  <si>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</si>
  <si>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</si>
  <si>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</si>
  <si>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</si>
  <si>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</si>
  <si>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</si>
  <si>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</si>
  <si>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</si>
  <si>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</si>
  <si>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</si>
  <si>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</si>
  <si>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</si>
  <si>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</si>
  <si>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</si>
  <si>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</si>
  <si>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</si>
  <si>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</si>
  <si>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</si>
  <si>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</si>
  <si>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</si>
  <si>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</si>
  <si>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</si>
  <si>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</si>
  <si>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</si>
  <si>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</si>
  <si>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</si>
  <si>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</si>
  <si>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</si>
  <si>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</si>
  <si>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</si>
  <si>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</si>
  <si>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</si>
  <si>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</si>
  <si>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</si>
  <si>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</si>
  <si>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</si>
  <si>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</si>
  <si>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</si>
  <si>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</si>
  <si>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</si>
  <si>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</si>
  <si>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</si>
  <si>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</si>
  <si>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</si>
  <si>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</si>
  <si>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</si>
  <si>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</si>
  <si>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</si>
  <si>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</si>
  <si>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</si>
  <si>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</si>
  <si>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</si>
  <si>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</si>
  <si>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</si>
  <si>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</si>
  <si>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</si>
  <si>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</si>
  <si>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</si>
  <si>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</si>
  <si>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</si>
  <si>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</si>
  <si>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</si>
  <si>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</si>
  <si>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</si>
  <si>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</si>
  <si>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</si>
  <si>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</si>
  <si>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</si>
  <si>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</si>
  <si>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</si>
  <si>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</si>
  <si>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</si>
  <si>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</si>
  <si>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</si>
  <si>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</si>
  <si>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</si>
  <si>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</si>
  <si>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</si>
  <si>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</si>
  <si>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</si>
  <si>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</si>
  <si>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</si>
  <si>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</si>
  <si>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</si>
  <si>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</si>
  <si>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</si>
  <si>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</si>
  <si>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</si>
  <si>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</si>
  <si>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</si>
  <si>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</si>
  <si>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</si>
  <si>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</si>
  <si>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</si>
  <si>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</si>
  <si>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</si>
  <si>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</si>
  <si>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</si>
  <si>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</si>
  <si>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</si>
  <si>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</si>
  <si>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</si>
  <si>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</si>
  <si>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</si>
  <si>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</si>
  <si>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</si>
  <si>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</si>
  <si>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</si>
  <si>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</si>
  <si>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</si>
  <si>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</si>
  <si>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</si>
  <si>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</si>
  <si>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</si>
  <si>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</si>
  <si>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</si>
  <si>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</si>
  <si>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</si>
  <si>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</si>
  <si>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</si>
  <si>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</si>
  <si>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</si>
  <si>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</si>
  <si>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</si>
  <si>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</si>
  <si>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</si>
  <si>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</si>
  <si>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</si>
  <si>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</si>
  <si>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</si>
  <si>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</si>
  <si>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</si>
  <si>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</si>
  <si>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</si>
  <si>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</si>
  <si>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</si>
  <si>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</si>
  <si>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</si>
  <si>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</si>
  <si>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</si>
  <si>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</si>
  <si>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</si>
  <si>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</si>
  <si>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</si>
  <si>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</si>
  <si>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</si>
  <si>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</si>
  <si>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</si>
  <si>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</si>
  <si>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</si>
  <si>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</si>
  <si>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</si>
  <si>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</si>
  <si>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</si>
  <si>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</si>
  <si>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</si>
  <si>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</si>
  <si>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</si>
  <si>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</si>
  <si>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</si>
  <si>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</si>
  <si>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</si>
  <si>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</si>
  <si>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</si>
  <si>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</si>
  <si>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</si>
  <si>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</si>
  <si>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</si>
  <si>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</si>
  <si>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</si>
  <si>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</si>
  <si>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</si>
  <si>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</si>
  <si>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</si>
  <si>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</si>
  <si>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</si>
  <si>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</si>
  <si>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</si>
  <si>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</si>
  <si>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</si>
  <si>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</si>
  <si>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</si>
  <si>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</si>
  <si>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</si>
  <si>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</si>
  <si>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</si>
  <si>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</si>
  <si>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</si>
  <si>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</si>
  <si>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</si>
  <si>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</si>
  <si>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</si>
  <si>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</si>
  <si>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</si>
  <si>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</si>
  <si>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</si>
  <si>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</si>
  <si>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</si>
  <si>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</si>
  <si>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</si>
  <si>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</si>
  <si>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</si>
  <si>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</si>
  <si>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</si>
  <si>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</si>
  <si>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</si>
  <si>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</si>
  <si>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</si>
  <si>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</si>
  <si>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</si>
  <si>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</si>
  <si>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</si>
  <si>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</si>
  <si>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</si>
  <si>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</si>
  <si>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</si>
  <si>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</si>
  <si>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</si>
  <si>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</si>
  <si>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</si>
  <si>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</si>
  <si>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</si>
  <si>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</si>
  <si>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</si>
  <si>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</si>
  <si>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</si>
  <si>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</si>
  <si>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</si>
  <si>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</si>
  <si>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</si>
  <si>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</si>
  <si>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</si>
  <si>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</si>
  <si>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</si>
  <si>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</si>
  <si>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</si>
  <si>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</si>
  <si>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</si>
  <si>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</si>
  <si>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</si>
  <si>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</si>
  <si>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</si>
  <si>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</si>
  <si>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</si>
  <si>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</si>
  <si>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</si>
  <si>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</si>
  <si>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</si>
  <si>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</si>
  <si>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</si>
  <si>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</si>
  <si>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</si>
  <si>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</si>
  <si>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</si>
  <si>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</si>
  <si>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</si>
  <si>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</si>
  <si>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</si>
  <si>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</si>
  <si>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</si>
  <si>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</si>
  <si>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</si>
  <si>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</si>
  <si>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</si>
  <si>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</si>
  <si>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</si>
  <si>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</si>
  <si>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</si>
  <si>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</si>
  <si>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</si>
  <si>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</si>
  <si>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</si>
  <si>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</si>
  <si>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</si>
  <si>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</si>
  <si>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</si>
  <si>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</si>
  <si>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</si>
  <si>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</si>
  <si>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</si>
  <si>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</si>
  <si>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</si>
  <si>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</si>
  <si>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</si>
  <si>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</si>
  <si>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</si>
  <si>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</si>
  <si>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</si>
  <si>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</si>
  <si>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</si>
  <si>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</si>
  <si>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</si>
  <si>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</si>
  <si>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</si>
  <si>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</si>
  <si>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</si>
  <si>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</si>
  <si>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</si>
  <si>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</si>
  <si>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</si>
  <si>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</si>
  <si>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</si>
  <si>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</si>
  <si>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</si>
  <si>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</si>
  <si>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</si>
  <si>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</si>
  <si>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</si>
  <si>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</si>
  <si>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</si>
  <si>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</si>
  <si>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</si>
  <si>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</si>
  <si>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</si>
  <si>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</si>
  <si>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</si>
  <si>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</si>
  <si>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</si>
  <si>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</si>
  <si>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</si>
  <si>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</si>
  <si>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</si>
  <si>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</si>
  <si>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</si>
  <si>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</si>
  <si>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</si>
  <si>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</si>
  <si>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</si>
  <si>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</si>
  <si>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</si>
  <si>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</si>
  <si>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</si>
  <si>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</si>
  <si>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</si>
  <si>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</si>
  <si>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</si>
  <si>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</si>
  <si>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</si>
  <si>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</si>
  <si>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</si>
  <si>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</si>
  <si>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</si>
  <si>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</si>
  <si>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</si>
  <si>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</si>
  <si>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</si>
  <si>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</si>
  <si>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</si>
  <si>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</si>
  <si>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</si>
  <si>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</si>
  <si>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</si>
  <si>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</si>
  <si>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</si>
  <si>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</si>
  <si>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</si>
  <si>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</si>
  <si>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</si>
  <si>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</si>
  <si>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</si>
  <si>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</si>
  <si>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</si>
  <si>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</si>
  <si>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</si>
  <si>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</si>
  <si>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</si>
  <si>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</si>
  <si>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</si>
  <si>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</si>
  <si>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</si>
  <si>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</si>
  <si>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</si>
  <si>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</si>
  <si>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</si>
  <si>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</si>
  <si>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</si>
  <si>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</si>
  <si>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</si>
  <si>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</si>
  <si>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</si>
  <si>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</si>
  <si>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</si>
  <si>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</si>
  <si>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</si>
  <si>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</si>
  <si>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</si>
  <si>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</si>
  <si>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</si>
  <si>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</si>
  <si>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</si>
  <si>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</si>
  <si>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</si>
  <si>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</si>
  <si>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</si>
  <si>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</si>
  <si>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</si>
  <si>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</si>
  <si>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</si>
  <si>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</si>
  <si>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</si>
  <si>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</si>
  <si>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</si>
  <si>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</si>
  <si>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</si>
  <si>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</si>
  <si>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</si>
  <si>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</si>
  <si>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</si>
  <si>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</si>
  <si>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</si>
  <si>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</si>
  <si>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</si>
  <si>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</si>
  <si>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</si>
  <si>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</si>
  <si>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</si>
  <si>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</si>
  <si>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</si>
  <si>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</si>
  <si>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</si>
  <si>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</si>
  <si>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</si>
  <si>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</si>
  <si>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</si>
  <si>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</si>
  <si>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</si>
  <si>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</si>
  <si>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</si>
  <si>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</si>
  <si>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</si>
  <si>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</si>
  <si>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</si>
  <si>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</si>
  <si>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</si>
  <si>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</si>
  <si>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</si>
  <si>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</si>
  <si>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</si>
  <si>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</si>
  <si>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</si>
  <si>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</si>
  <si>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</si>
  <si>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</si>
  <si>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</si>
  <si>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</si>
  <si>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</si>
  <si>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</si>
  <si>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</si>
  <si>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</si>
  <si>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</si>
  <si>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</si>
  <si>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</si>
  <si>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</si>
  <si>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</si>
  <si>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</si>
  <si>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</si>
  <si>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</si>
  <si>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</si>
  <si>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</si>
  <si>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</si>
  <si>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</si>
  <si>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</si>
  <si>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</si>
  <si>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</si>
  <si>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</si>
  <si>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</si>
  <si>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</si>
  <si>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</si>
  <si>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</si>
  <si>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</si>
  <si>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</si>
  <si>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</si>
  <si>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</si>
  <si>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</si>
  <si>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</si>
  <si>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</si>
  <si>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</si>
  <si>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</si>
  <si>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</si>
  <si>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</si>
  <si>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</si>
  <si>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</si>
  <si>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</si>
  <si>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</si>
  <si>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</si>
  <si>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</si>
  <si>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</si>
  <si>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</si>
  <si>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</si>
  <si>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</si>
  <si>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</si>
  <si>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</si>
  <si>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</si>
  <si>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</si>
  <si>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</si>
  <si>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</si>
  <si>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</si>
  <si>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</si>
  <si>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</si>
  <si>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</si>
  <si>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</si>
  <si>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</si>
  <si>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</si>
  <si>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</si>
  <si>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</si>
  <si>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</si>
  <si>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</si>
  <si>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</si>
  <si>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</si>
  <si>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</si>
  <si>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</si>
  <si>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</si>
  <si>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</si>
  <si>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</si>
  <si>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</si>
  <si>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</si>
  <si>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</si>
  <si>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</si>
  <si>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</si>
  <si>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</si>
  <si>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</si>
  <si>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</si>
  <si>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</si>
  <si>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</si>
  <si>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</si>
  <si>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</si>
  <si>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</si>
  <si>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</si>
  <si>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</si>
  <si>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</si>
  <si>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</si>
  <si>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</si>
  <si>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</si>
  <si>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</si>
  <si>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</si>
  <si>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</si>
  <si>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</si>
  <si>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</si>
  <si>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</si>
  <si>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</si>
  <si>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</si>
  <si>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</si>
  <si>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</si>
  <si>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</si>
  <si>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</si>
  <si>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</si>
  <si>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</si>
  <si>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</si>
  <si>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</si>
  <si>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</si>
  <si>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</si>
  <si>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</si>
  <si>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</si>
  <si>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</si>
  <si>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</si>
  <si>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</si>
  <si>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</si>
  <si>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</si>
  <si>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</si>
  <si>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</si>
  <si>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</si>
  <si>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</si>
  <si>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</si>
  <si>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</si>
  <si>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</si>
  <si>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</si>
  <si>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</si>
  <si>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</si>
  <si>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</si>
  <si>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</si>
  <si>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</si>
  <si>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</si>
  <si>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</si>
  <si>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</si>
  <si>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</si>
  <si>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</si>
  <si>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</si>
  <si>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</si>
  <si>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</si>
  <si>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</si>
  <si>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</si>
  <si>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</si>
  <si>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</si>
  <si>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</si>
  <si>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</si>
  <si>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</si>
  <si>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</si>
  <si>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</si>
  <si>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</si>
  <si>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</si>
  <si>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</si>
  <si>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</si>
  <si>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</si>
  <si>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</si>
  <si>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</si>
  <si>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</si>
  <si>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</si>
  <si>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</si>
  <si>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</si>
  <si>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</si>
  <si>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</si>
  <si>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</si>
  <si>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</si>
  <si>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</si>
  <si>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</si>
  <si>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</si>
  <si>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</si>
  <si>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</si>
  <si>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</si>
  <si>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</si>
  <si>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</si>
  <si>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</si>
  <si>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</si>
  <si>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</si>
  <si>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</si>
  <si>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</si>
  <si>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</si>
  <si>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</si>
  <si>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</si>
  <si>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</si>
  <si>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</si>
  <si>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</si>
  <si>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</si>
  <si>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</si>
  <si>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</si>
  <si>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</si>
  <si>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</si>
  <si>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</si>
  <si>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</si>
  <si>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</si>
  <si>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</si>
  <si>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</si>
  <si>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</si>
  <si>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</si>
  <si>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</si>
  <si>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</si>
  <si>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</si>
  <si>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</si>
  <si>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</si>
  <si>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</si>
  <si>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</si>
  <si>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</si>
  <si>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</si>
  <si>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</si>
  <si>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</si>
  <si>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</si>
  <si>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</si>
  <si>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</si>
  <si>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</si>
  <si>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</si>
  <si>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</si>
  <si>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</si>
  <si>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</si>
  <si>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</si>
  <si>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</si>
  <si>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</si>
  <si>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</si>
  <si>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</si>
  <si>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</si>
  <si>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</si>
  <si>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</si>
  <si>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</si>
  <si>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</si>
  <si>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</si>
  <si>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</si>
  <si>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</si>
  <si>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</si>
  <si>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</si>
  <si>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</si>
  <si>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</si>
  <si>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</si>
  <si>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</si>
  <si>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</si>
  <si>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</si>
  <si>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</si>
  <si>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</si>
  <si>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</si>
  <si>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</si>
  <si>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</si>
  <si>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</si>
  <si>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</si>
  <si>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</si>
  <si>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</si>
  <si>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</si>
  <si>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</si>
  <si>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</si>
  <si>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</si>
  <si>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</si>
  <si>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</si>
  <si>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</si>
  <si>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</si>
  <si>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</si>
  <si>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</si>
  <si>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</si>
  <si>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</si>
  <si>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</si>
  <si>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</si>
  <si>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</si>
  <si>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</si>
  <si>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</si>
  <si>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</si>
  <si>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</si>
  <si>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</si>
  <si>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</si>
  <si>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</si>
  <si>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</si>
  <si>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</si>
  <si>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</si>
  <si>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</si>
  <si>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</si>
  <si>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</si>
  <si>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</si>
  <si>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</si>
  <si>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</si>
  <si>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</si>
  <si>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</si>
  <si>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</si>
  <si>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</si>
  <si>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</si>
  <si>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</si>
  <si>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</si>
  <si>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</si>
  <si>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</si>
  <si>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</si>
  <si>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</si>
  <si>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</si>
  <si>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</si>
  <si>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</si>
  <si>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</si>
  <si>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</si>
  <si>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</si>
  <si>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</si>
  <si>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</si>
  <si>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</si>
  <si>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</si>
  <si>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</si>
  <si>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</si>
  <si>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</si>
  <si>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</si>
  <si>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</si>
  <si>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</si>
  <si>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</si>
  <si>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</si>
  <si>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</si>
  <si>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</si>
  <si>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</si>
  <si>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</si>
  <si>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</si>
  <si>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</si>
  <si>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</si>
  <si>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</si>
  <si>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</si>
  <si>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</si>
  <si>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</si>
  <si>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</si>
  <si>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</si>
  <si>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</si>
  <si>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</si>
  <si>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</si>
  <si>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</si>
  <si>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</si>
  <si>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</si>
  <si>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</si>
  <si>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</si>
  <si>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</si>
  <si>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</si>
  <si>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</si>
  <si>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</si>
  <si>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</si>
  <si>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</si>
  <si>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</si>
  <si>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</si>
  <si>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</si>
  <si>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</si>
  <si>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</si>
  <si>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</si>
  <si>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</si>
  <si>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</si>
  <si>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</si>
  <si>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</si>
  <si>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</si>
  <si>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</si>
  <si>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</si>
  <si>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</si>
  <si>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</si>
  <si>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</si>
  <si>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</si>
  <si>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</si>
  <si>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</si>
  <si>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</si>
  <si>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</si>
  <si>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</si>
  <si>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</si>
  <si>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</si>
  <si>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</si>
  <si>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</si>
  <si>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</si>
  <si>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</si>
  <si>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</si>
  <si>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</si>
  <si>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</si>
  <si>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</si>
  <si>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</si>
  <si>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</si>
  <si>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</si>
  <si>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</si>
  <si>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</si>
  <si>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</si>
  <si>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</si>
  <si>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</si>
  <si>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</si>
  <si>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</si>
  <si>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</si>
  <si>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</si>
  <si>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</si>
  <si>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</si>
  <si>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</si>
  <si>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</si>
  <si>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</si>
  <si>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</si>
  <si>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</si>
  <si>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</si>
  <si>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</si>
  <si>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</si>
  <si>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</si>
  <si>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</si>
  <si>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</si>
  <si>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</si>
  <si>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</si>
  <si>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</si>
  <si>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</si>
  <si>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</si>
  <si>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</si>
  <si>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</si>
  <si>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</si>
  <si>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</si>
  <si>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</si>
  <si>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</si>
  <si>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</si>
  <si>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</si>
  <si>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</si>
  <si>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</si>
  <si>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</si>
  <si>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</si>
  <si>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</si>
  <si>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</si>
  <si>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</si>
  <si>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</si>
  <si>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</si>
  <si>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</si>
  <si>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</si>
  <si>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</si>
  <si>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</si>
  <si>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</si>
  <si>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</si>
  <si>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</si>
  <si>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</si>
  <si>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</si>
  <si>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</si>
  <si>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</si>
  <si>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</si>
  <si>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</si>
  <si>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</si>
  <si>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</si>
  <si>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</si>
  <si>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</si>
  <si>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</si>
  <si>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</si>
  <si>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</si>
  <si>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</si>
  <si>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</si>
  <si>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</si>
  <si>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</si>
  <si>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</si>
  <si>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</si>
  <si>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</si>
  <si>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</si>
  <si>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</si>
  <si>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</si>
  <si>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</si>
  <si>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</si>
  <si>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</si>
  <si>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</si>
  <si>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</si>
  <si>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</si>
  <si>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</si>
  <si>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</si>
  <si>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</si>
  <si>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</si>
  <si>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</si>
  <si>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</si>
  <si>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</si>
  <si>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</si>
  <si>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</si>
  <si>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</si>
  <si>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</si>
  <si>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</si>
  <si>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</si>
  <si>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</si>
  <si>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</si>
  <si>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</si>
  <si>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</si>
  <si>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</si>
  <si>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</si>
  <si>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</si>
  <si>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</si>
  <si>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</si>
  <si>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</si>
  <si>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</si>
  <si>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</si>
  <si>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</si>
  <si>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</si>
  <si>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</si>
  <si>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</si>
  <si>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</si>
  <si>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</si>
  <si>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</si>
  <si>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</si>
  <si>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</si>
  <si>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</si>
  <si>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</si>
  <si>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</si>
  <si>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</si>
  <si>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</si>
  <si>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</si>
  <si>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</si>
  <si>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</si>
  <si>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</si>
  <si>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</si>
  <si>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</si>
  <si>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</si>
  <si>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</si>
  <si>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</si>
  <si>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</si>
  <si>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</si>
  <si>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</si>
  <si>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</si>
  <si>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</si>
  <si>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</si>
  <si>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</si>
  <si>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</si>
  <si>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</si>
  <si>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</si>
  <si>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</si>
  <si>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</si>
  <si>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</si>
  <si>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</si>
  <si>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</si>
  <si>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</si>
  <si>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</si>
  <si>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</si>
  <si>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</si>
  <si>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</si>
  <si>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</si>
  <si>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</si>
  <si>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</si>
  <si>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</si>
  <si>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</si>
  <si>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</si>
  <si>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</si>
  <si>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</si>
  <si>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</si>
  <si>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</si>
  <si>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</si>
  <si>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</si>
  <si>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</si>
  <si>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</si>
  <si>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</si>
  <si>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</si>
  <si>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</si>
  <si>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</si>
  <si>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</si>
  <si>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</si>
  <si>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</si>
  <si>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</si>
  <si>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</si>
  <si>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</si>
  <si>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</si>
  <si>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</si>
  <si>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</si>
  <si>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</si>
  <si>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</si>
  <si>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</si>
  <si>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</si>
  <si>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</si>
  <si>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</si>
  <si>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</si>
  <si>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</si>
  <si>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</si>
  <si>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</si>
  <si>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</si>
  <si>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</si>
  <si>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</si>
  <si>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</si>
  <si>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</si>
  <si>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</si>
  <si>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</si>
  <si>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</si>
  <si>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</si>
  <si>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</si>
  <si>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</si>
  <si>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</si>
  <si>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</si>
  <si>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</si>
  <si>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</si>
  <si>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</si>
  <si>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</si>
  <si>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</si>
  <si>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</si>
  <si>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</si>
  <si>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</si>
  <si>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</si>
  <si>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</si>
  <si>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</si>
  <si>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</si>
  <si>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</si>
  <si>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</si>
  <si>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</si>
  <si>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</si>
  <si>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</si>
  <si>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</si>
  <si>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</si>
  <si>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</si>
  <si>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</si>
  <si>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</si>
  <si>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</si>
  <si>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</si>
  <si>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</si>
  <si>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</si>
  <si>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</si>
  <si>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</si>
  <si>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</si>
  <si>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</si>
  <si>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</si>
  <si>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</si>
  <si>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</si>
  <si>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</si>
  <si>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</si>
  <si>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</si>
  <si>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</si>
  <si>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</si>
  <si>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</si>
  <si>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</si>
  <si>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</si>
  <si>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</si>
  <si>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</si>
  <si>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</si>
  <si>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</si>
  <si>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</si>
  <si>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</si>
  <si>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</si>
  <si>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</si>
  <si>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</si>
  <si>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</si>
  <si>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</si>
  <si>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</si>
  <si>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</si>
  <si>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</si>
  <si>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</si>
  <si>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</si>
  <si>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</si>
  <si>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</si>
  <si>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</si>
  <si>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</si>
  <si>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</si>
  <si>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</si>
  <si>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</si>
  <si>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</si>
  <si>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</si>
  <si>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</si>
  <si>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</si>
  <si>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</si>
  <si>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</si>
  <si>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</si>
  <si>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</si>
  <si>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</si>
  <si>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</si>
  <si>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</si>
  <si>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</si>
  <si>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</si>
  <si>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</si>
  <si>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</si>
  <si>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</si>
  <si>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</si>
  <si>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</si>
  <si>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</si>
  <si>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</si>
  <si>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</si>
  <si>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</si>
  <si>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</si>
  <si>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</si>
  <si>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</si>
  <si>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</si>
  <si>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</si>
  <si>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</si>
  <si>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</si>
  <si>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</si>
  <si>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</si>
  <si>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</si>
  <si>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</si>
  <si>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</si>
  <si>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</si>
  <si>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</si>
  <si>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</si>
  <si>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</si>
  <si>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</si>
  <si>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</si>
  <si>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</si>
  <si>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</si>
  <si>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</si>
  <si>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</si>
  <si>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</si>
  <si>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</si>
  <si>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</si>
  <si>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</si>
  <si>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</si>
  <si>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</si>
  <si>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</si>
  <si>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</si>
  <si>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</si>
  <si>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</si>
  <si>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</si>
  <si>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</si>
  <si>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</si>
  <si>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</si>
  <si>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</si>
  <si>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</si>
  <si>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</si>
  <si>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</si>
  <si>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</si>
  <si>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</si>
  <si>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</si>
  <si>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</si>
  <si>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</si>
  <si>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</si>
  <si>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</si>
  <si>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</si>
  <si>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</si>
  <si>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</si>
  <si>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</si>
  <si>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</si>
  <si>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</si>
  <si>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</si>
  <si>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</si>
  <si>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</si>
  <si>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</si>
  <si>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</si>
  <si>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</si>
  <si>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</si>
  <si>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</si>
  <si>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</si>
  <si>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</si>
  <si>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</si>
  <si>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</si>
  <si>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</si>
  <si>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</si>
  <si>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</si>
  <si>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</si>
  <si>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</si>
  <si>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</si>
  <si>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</si>
  <si>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</si>
  <si>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</si>
  <si>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</si>
  <si>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</si>
  <si>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</si>
  <si>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</si>
  <si>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</si>
  <si>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</si>
  <si>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</si>
  <si>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</si>
  <si>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</si>
  <si>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</si>
  <si>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</si>
  <si>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</si>
  <si>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</si>
  <si>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</si>
  <si>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</si>
  <si>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</si>
  <si>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</si>
  <si>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</si>
  <si>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</si>
  <si>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</si>
  <si>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</si>
  <si>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</si>
  <si>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</si>
  <si>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</si>
  <si>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</si>
  <si>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</si>
  <si>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</si>
  <si>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</si>
  <si>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</si>
  <si>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</si>
  <si>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</si>
  <si>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</si>
  <si>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</si>
  <si>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</si>
  <si>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</si>
  <si>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</si>
  <si>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</si>
  <si>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</si>
  <si>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</si>
  <si>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</si>
  <si>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</si>
  <si>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</si>
  <si>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</si>
  <si>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</si>
  <si>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</si>
  <si>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</si>
  <si>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</si>
  <si>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</si>
  <si>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</si>
  <si>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</si>
  <si>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</si>
  <si>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</si>
  <si>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</si>
  <si>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</si>
  <si>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</si>
  <si>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</si>
  <si>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</si>
  <si>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</si>
  <si>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</si>
  <si>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</si>
  <si>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</si>
  <si>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</si>
  <si>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</si>
  <si>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</si>
  <si>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</si>
  <si>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</si>
  <si>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</si>
  <si>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</si>
  <si>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</si>
  <si>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</si>
  <si>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</si>
  <si>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</si>
  <si>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</si>
  <si>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</si>
  <si>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</si>
  <si>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</si>
  <si>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</si>
  <si>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</si>
  <si>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</si>
  <si>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</si>
  <si>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</si>
  <si>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</si>
  <si>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</si>
  <si>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</si>
  <si>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</si>
  <si>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</si>
  <si>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</si>
  <si>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</si>
  <si>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</si>
  <si>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</si>
  <si>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</si>
  <si>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</si>
  <si>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</si>
  <si>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</si>
  <si>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</si>
  <si>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</si>
  <si>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</si>
  <si>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</si>
  <si>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</si>
  <si>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</si>
  <si>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</si>
  <si>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</si>
  <si>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</si>
  <si>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</si>
  <si>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</si>
  <si>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</si>
  <si>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</si>
  <si>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</si>
  <si>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</si>
  <si>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</si>
  <si>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</si>
  <si>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</si>
  <si>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</si>
  <si>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</si>
  <si>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</si>
  <si>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</si>
  <si>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</si>
  <si>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</si>
  <si>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</si>
  <si>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</si>
  <si>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</si>
  <si>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</si>
  <si>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</si>
  <si>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</si>
  <si>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</si>
  <si>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</si>
  <si>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</si>
  <si>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</si>
  <si>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</si>
  <si>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</si>
  <si>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</si>
  <si>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</si>
  <si>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</si>
  <si>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</si>
  <si>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</si>
  <si>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</si>
  <si>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</si>
  <si>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</si>
  <si>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</si>
  <si>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</si>
  <si>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</si>
  <si>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</si>
  <si>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</si>
  <si>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</si>
  <si>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</si>
  <si>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</si>
  <si>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</si>
  <si>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</si>
  <si>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</si>
  <si>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</si>
  <si>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</si>
  <si>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</si>
  <si>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</si>
  <si>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</si>
  <si>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</si>
  <si>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</si>
  <si>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</si>
  <si>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</si>
  <si>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</si>
  <si>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</si>
  <si>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</si>
  <si>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</si>
  <si>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</si>
  <si>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</si>
  <si>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</si>
  <si>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</si>
  <si>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</si>
  <si>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</si>
  <si>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</si>
  <si>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</si>
  <si>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</si>
  <si>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</si>
  <si>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</si>
  <si>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</si>
  <si>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</si>
  <si>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</si>
  <si>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</si>
  <si>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</si>
  <si>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</si>
  <si>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</si>
  <si>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</si>
  <si>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</si>
  <si>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</si>
  <si>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</si>
  <si>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</si>
  <si>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</si>
  <si>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</si>
  <si>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</si>
  <si>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</si>
  <si>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</si>
  <si>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</si>
  <si>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</si>
  <si>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</si>
  <si>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</si>
  <si>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</si>
  <si>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</si>
  <si>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</si>
  <si>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</si>
  <si>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</si>
  <si>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</si>
  <si>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</si>
  <si>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</si>
  <si>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</si>
  <si>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</si>
  <si>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</si>
  <si>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</si>
  <si>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</si>
  <si>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</si>
  <si>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</si>
  <si>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</si>
  <si>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</si>
  <si>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</si>
  <si>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</si>
  <si>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</si>
  <si>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</si>
  <si>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</si>
  <si>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</si>
  <si>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</si>
  <si>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</si>
  <si>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</si>
  <si>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</si>
  <si>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</si>
  <si>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</si>
  <si>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</si>
  <si>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</si>
  <si>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</si>
  <si>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</si>
  <si>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</si>
  <si>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</si>
  <si>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</si>
  <si>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</si>
  <si>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</si>
  <si>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</si>
  <si>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</si>
  <si>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</si>
  <si>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</si>
  <si>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</si>
  <si>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</si>
  <si>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</si>
  <si>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</si>
  <si>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</si>
  <si>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</si>
  <si>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</si>
  <si>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</si>
  <si>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</si>
  <si>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</si>
  <si>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</si>
  <si>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</si>
  <si>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</si>
  <si>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</si>
  <si>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</si>
  <si>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</si>
  <si>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</si>
  <si>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</si>
  <si>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</si>
  <si>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</si>
  <si>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</si>
  <si>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</si>
  <si>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</si>
  <si>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</si>
  <si>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</si>
  <si>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</si>
  <si>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</si>
  <si>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</si>
  <si>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</si>
  <si>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</si>
  <si>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</si>
  <si>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</si>
  <si>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</si>
  <si>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</si>
  <si>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</si>
  <si>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</si>
  <si>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</si>
  <si>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</si>
  <si>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</si>
  <si>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</si>
  <si>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</si>
  <si>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</si>
  <si>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</si>
  <si>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</si>
  <si>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</si>
  <si>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</si>
  <si>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</si>
  <si>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</si>
  <si>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</si>
  <si>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</si>
  <si>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</si>
  <si>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</si>
  <si>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</si>
  <si>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</si>
  <si>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</si>
  <si>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</si>
  <si>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</si>
  <si>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</si>
  <si>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</si>
  <si>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</si>
  <si>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</si>
  <si>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</si>
  <si>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</si>
  <si>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</si>
  <si>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</si>
  <si>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</si>
  <si>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</si>
  <si>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</si>
  <si>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</si>
  <si>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</si>
  <si>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</si>
  <si>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</si>
  <si>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</si>
  <si>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</si>
  <si>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</si>
  <si>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</si>
  <si>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</si>
  <si>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</si>
  <si>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</si>
  <si>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</si>
  <si>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</si>
  <si>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</si>
  <si>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</si>
  <si>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</si>
  <si>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</si>
  <si>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</si>
  <si>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</si>
  <si>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</si>
  <si>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</si>
  <si>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</si>
  <si>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</si>
  <si>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</si>
  <si>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</si>
  <si>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</si>
  <si>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</si>
  <si>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</si>
  <si>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</si>
  <si>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</si>
  <si>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</si>
  <si>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</si>
  <si>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</si>
  <si>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</si>
  <si>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</si>
  <si>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</si>
  <si>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</si>
  <si>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</si>
  <si>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</si>
  <si>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</si>
  <si>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</si>
  <si>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</si>
  <si>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</si>
  <si>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</si>
  <si>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</si>
  <si>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</si>
  <si>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</si>
  <si>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</si>
  <si>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</si>
  <si>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</si>
  <si>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</si>
  <si>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</si>
  <si>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</si>
  <si>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</si>
  <si>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</si>
  <si>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</si>
  <si>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</si>
  <si>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</si>
  <si>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</si>
  <si>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</si>
  <si>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</si>
  <si>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</si>
  <si>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</si>
  <si>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</si>
  <si>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</si>
  <si>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</si>
  <si>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</si>
  <si>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</si>
  <si>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</si>
  <si>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</si>
  <si>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</si>
  <si>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</si>
  <si>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</si>
  <si>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</si>
  <si>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</si>
  <si>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</si>
  <si>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</si>
  <si>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</si>
  <si>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</si>
  <si>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</si>
  <si>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</si>
  <si>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</si>
  <si>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</si>
  <si>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</si>
  <si>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</si>
  <si>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</si>
  <si>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</si>
  <si>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</si>
  <si>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</si>
  <si>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</si>
  <si>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</si>
  <si>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</si>
  <si>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</si>
  <si>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</si>
  <si>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</si>
  <si>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</si>
  <si>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</si>
  <si>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</si>
  <si>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</si>
  <si>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</si>
  <si>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</si>
  <si>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</si>
  <si>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</si>
  <si>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</si>
  <si>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</si>
  <si>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</si>
  <si>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</si>
  <si>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</si>
  <si>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</si>
  <si>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</si>
  <si>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</si>
  <si>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</si>
  <si>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</si>
  <si>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</si>
  <si>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</si>
  <si>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</si>
  <si>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</si>
  <si>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</si>
  <si>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</si>
  <si>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</si>
  <si>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</si>
  <si>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</si>
  <si>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</si>
  <si>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</si>
  <si>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</si>
  <si>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</si>
  <si>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</si>
  <si>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</si>
  <si>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</si>
  <si>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</si>
  <si>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</si>
  <si>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</si>
  <si>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</si>
  <si>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</si>
  <si>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</si>
  <si>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</si>
  <si>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</si>
  <si>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</si>
  <si>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</si>
  <si>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</si>
  <si>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</si>
  <si>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</si>
  <si>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</si>
  <si>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</si>
  <si>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</si>
  <si>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</si>
  <si>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</si>
  <si>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</si>
  <si>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</si>
  <si>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</si>
  <si>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</si>
  <si>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</si>
  <si>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</si>
  <si>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</si>
  <si>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</si>
  <si>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</si>
  <si>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</si>
  <si>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</si>
  <si>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</si>
  <si>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</si>
  <si>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</si>
  <si>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</si>
  <si>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</si>
  <si>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</si>
  <si>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</si>
  <si>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</si>
  <si>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</si>
  <si>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</si>
  <si>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</si>
  <si>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</si>
  <si>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</si>
  <si>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</si>
  <si>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</si>
  <si>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</si>
  <si>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</si>
  <si>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</si>
  <si>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</si>
  <si>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</si>
  <si>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</si>
  <si>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</si>
  <si>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</si>
  <si>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</si>
  <si>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</si>
  <si>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</si>
  <si>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</si>
  <si>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</si>
  <si>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</si>
  <si>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</si>
  <si>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</si>
  <si>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</si>
  <si>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</si>
  <si>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</si>
  <si>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</si>
  <si>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</si>
  <si>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</si>
  <si>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</si>
  <si>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</si>
  <si>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</si>
  <si>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</si>
  <si>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</si>
  <si>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</si>
  <si>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</si>
  <si>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</si>
  <si>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</si>
  <si>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</si>
  <si>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</si>
  <si>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</si>
  <si>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</si>
  <si>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</si>
  <si>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</si>
  <si>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</si>
  <si>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</si>
  <si>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</si>
  <si>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</si>
  <si>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</si>
  <si>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</si>
  <si>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</si>
  <si>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</si>
  <si>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</si>
  <si>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</si>
  <si>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</si>
  <si>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</si>
  <si>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</si>
  <si>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</si>
  <si>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</si>
  <si>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</si>
  <si>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</si>
  <si>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</si>
  <si>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</si>
  <si>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</si>
  <si>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</si>
  <si>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</si>
  <si>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</si>
  <si>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</si>
  <si>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</si>
  <si>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</si>
  <si>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</si>
  <si>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</si>
  <si>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</si>
  <si>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</si>
  <si>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</si>
  <si>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</si>
  <si>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</si>
  <si>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</si>
  <si>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</si>
  <si>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</si>
  <si>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</si>
  <si>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</si>
  <si>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</si>
  <si>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</si>
  <si>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</si>
  <si>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</si>
  <si>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</si>
  <si>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</si>
  <si>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</si>
  <si>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</si>
  <si>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</si>
  <si>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</si>
  <si>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</si>
  <si>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</si>
  <si>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</si>
  <si>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</si>
  <si>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</si>
  <si>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</si>
  <si>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</si>
  <si>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</si>
  <si>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</si>
  <si>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</si>
  <si>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</si>
  <si>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</si>
  <si>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</si>
  <si>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</si>
  <si>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</si>
  <si>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</si>
  <si>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</si>
  <si>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</si>
  <si>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</si>
  <si>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</si>
  <si>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</si>
  <si>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</si>
  <si>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</si>
  <si>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</si>
  <si>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</si>
  <si>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</si>
  <si>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</si>
  <si>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</si>
  <si>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</si>
  <si>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</si>
  <si>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</si>
  <si>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</si>
  <si>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</si>
  <si>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</si>
  <si>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</si>
  <si>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</si>
  <si>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</si>
  <si>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</si>
  <si>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</si>
  <si>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</si>
  <si>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</si>
  <si>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</si>
  <si>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</si>
  <si>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</si>
  <si>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</si>
  <si>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</si>
  <si>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</si>
  <si>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</si>
  <si>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</si>
  <si>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</si>
  <si>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</si>
  <si>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</si>
  <si>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</si>
  <si>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</si>
  <si>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</si>
  <si>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</si>
  <si>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</si>
  <si>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</si>
  <si>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</si>
  <si>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</si>
  <si>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</si>
  <si>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</si>
  <si>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</si>
  <si>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</si>
  <si>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</si>
  <si>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</si>
  <si>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</si>
  <si>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</si>
  <si>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</si>
  <si>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</si>
  <si>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</si>
  <si>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</si>
  <si>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</si>
  <si>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</si>
  <si>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</si>
  <si>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</si>
  <si>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</si>
  <si>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</si>
  <si>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</si>
  <si>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</si>
  <si>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</si>
  <si>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</si>
  <si>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</si>
  <si>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</si>
  <si>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</si>
  <si>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</si>
  <si>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</si>
  <si>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</si>
  <si>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</si>
  <si>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</si>
  <si>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</si>
  <si>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</si>
  <si>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</si>
  <si>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</si>
  <si>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</si>
  <si>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</si>
  <si>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</si>
  <si>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</si>
  <si>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</si>
  <si>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</si>
  <si>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</si>
  <si>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</si>
  <si>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</si>
  <si>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</si>
  <si>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</si>
  <si>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</si>
  <si>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</si>
  <si>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</si>
  <si>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</si>
  <si>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</si>
  <si>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</si>
  <si>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</si>
  <si>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</si>
  <si>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</si>
  <si>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</si>
  <si>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</si>
  <si>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</si>
  <si>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</si>
  <si>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</si>
  <si>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</si>
  <si>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</si>
  <si>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</si>
  <si>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</si>
  <si>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</si>
  <si>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</si>
  <si>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</si>
  <si>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</si>
  <si>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</si>
  <si>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</si>
  <si>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</si>
  <si>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</si>
  <si>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</si>
  <si>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</si>
  <si>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</si>
  <si>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</si>
  <si>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</si>
  <si>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</si>
  <si>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</si>
  <si>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</si>
  <si>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</si>
  <si>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</si>
  <si>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</si>
  <si>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</si>
  <si>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</si>
  <si>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</si>
  <si>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</si>
  <si>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</si>
  <si>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</si>
  <si>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</si>
  <si>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</si>
  <si>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</si>
  <si>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</si>
  <si>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</si>
  <si>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</si>
  <si>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</si>
  <si>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</si>
  <si>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</si>
  <si>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</si>
  <si>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</si>
  <si>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</si>
  <si>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</si>
  <si>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</si>
  <si>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</si>
  <si>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</si>
  <si>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</si>
  <si>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</si>
  <si>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</si>
  <si>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</si>
  <si>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</si>
  <si>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</si>
  <si>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</si>
  <si>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</si>
  <si>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</si>
  <si>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</si>
  <si>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</si>
  <si>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</si>
  <si>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</si>
  <si>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</si>
  <si>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</si>
  <si>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</si>
  <si>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</si>
  <si>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</si>
  <si>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</si>
  <si>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</si>
  <si>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</si>
  <si>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</si>
  <si>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</si>
  <si>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</si>
  <si>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</si>
  <si>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</si>
  <si>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</si>
  <si>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</si>
  <si>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</si>
  <si>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</si>
  <si>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</si>
  <si>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</si>
  <si>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</si>
  <si>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</si>
  <si>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</si>
  <si>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</si>
  <si>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</si>
  <si>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</si>
  <si>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</si>
  <si>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</si>
  <si>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</si>
  <si>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</si>
  <si>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</si>
  <si>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</si>
  <si>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</si>
  <si>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</si>
  <si>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</si>
  <si>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</si>
  <si>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</si>
  <si>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</si>
  <si>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</si>
  <si>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</si>
  <si>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</si>
  <si>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</si>
  <si>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</si>
  <si>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</si>
  <si>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</si>
  <si>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</si>
  <si>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</si>
  <si>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</si>
  <si>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</si>
  <si>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</si>
  <si>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</si>
  <si>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</si>
  <si>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</si>
  <si>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</si>
  <si>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</si>
  <si>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</si>
  <si>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</si>
  <si>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</si>
  <si>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</si>
  <si>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</si>
  <si>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</si>
  <si>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</si>
  <si>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</si>
  <si>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</si>
  <si>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</si>
  <si>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</si>
  <si>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</si>
  <si>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</si>
  <si>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</si>
  <si>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</si>
  <si>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</si>
  <si>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</si>
  <si>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</si>
  <si>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</si>
  <si>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</si>
  <si>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</si>
  <si>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</si>
  <si>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</si>
  <si>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</si>
  <si>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</si>
  <si>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</si>
  <si>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</si>
  <si>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</si>
  <si>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</si>
  <si>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</si>
  <si>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</si>
  <si>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</si>
  <si>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</si>
  <si>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</si>
  <si>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</si>
  <si>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</si>
  <si>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</si>
  <si>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</si>
  <si>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</si>
  <si>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</si>
  <si>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</si>
  <si>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</si>
  <si>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</si>
  <si>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</si>
  <si>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</si>
  <si>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</si>
  <si>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</si>
  <si>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</si>
  <si>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</si>
  <si>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</si>
  <si>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</si>
  <si>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</si>
  <si>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</si>
  <si>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</si>
  <si>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</si>
  <si>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</si>
  <si>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</si>
  <si>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</si>
  <si>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</si>
  <si>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</si>
  <si>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</si>
  <si>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</si>
  <si>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</si>
  <si>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</si>
  <si>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</si>
  <si>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</si>
  <si>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</si>
  <si>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</si>
  <si>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</si>
  <si>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</si>
  <si>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</si>
  <si>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</si>
  <si>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</si>
  <si>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</si>
  <si>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</si>
  <si>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</si>
  <si>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</si>
  <si>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</si>
  <si>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</si>
  <si>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</si>
  <si>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</si>
  <si>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</si>
  <si>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</si>
  <si>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</si>
  <si>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</si>
  <si>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</si>
  <si>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</si>
  <si>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</si>
  <si>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</si>
  <si>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</si>
  <si>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</si>
  <si>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</si>
  <si>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</si>
  <si>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</si>
  <si>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</si>
  <si>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</si>
  <si>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</si>
  <si>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</si>
  <si>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</si>
  <si>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</si>
  <si>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</si>
  <si>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</si>
  <si>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</si>
  <si>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</si>
  <si>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</si>
  <si>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</si>
  <si>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</si>
  <si>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</si>
  <si>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</si>
  <si>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</si>
  <si>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</si>
  <si>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</si>
  <si>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</si>
  <si>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</si>
  <si>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</si>
  <si>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</si>
  <si>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</si>
  <si>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</si>
  <si>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</si>
  <si>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</si>
  <si>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</si>
  <si>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</si>
  <si>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</si>
  <si>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</si>
  <si>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</si>
  <si>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</si>
  <si>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</si>
  <si>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</si>
  <si>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</si>
  <si>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</si>
  <si>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</si>
  <si>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</si>
  <si>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</si>
  <si>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</si>
  <si>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</si>
  <si>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</si>
  <si>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</si>
  <si>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</si>
  <si>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</si>
  <si>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</si>
  <si>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</si>
  <si>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</si>
  <si>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</si>
  <si>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</si>
  <si>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</si>
  <si>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</si>
  <si>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</si>
  <si>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</si>
  <si>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</si>
  <si>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</si>
  <si>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</si>
  <si>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</si>
  <si>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</si>
  <si>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</si>
  <si>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</si>
  <si>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</si>
  <si>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</si>
  <si>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</si>
  <si>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</si>
  <si>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</si>
  <si>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</si>
  <si>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</si>
  <si>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</si>
  <si>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</si>
  <si>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</si>
  <si>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</si>
  <si>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</si>
  <si>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</si>
  <si>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</si>
  <si>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</si>
  <si>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</si>
  <si>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</si>
  <si>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</si>
  <si>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</si>
  <si>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</si>
  <si>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</si>
  <si>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</si>
  <si>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</si>
  <si>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</si>
  <si>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</si>
  <si>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</si>
  <si>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</si>
  <si>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</si>
  <si>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</si>
  <si>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</si>
  <si>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</si>
  <si>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</si>
  <si>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</si>
  <si>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</si>
  <si>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</si>
  <si>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</si>
  <si>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</si>
  <si>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</si>
  <si>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</si>
  <si>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</si>
  <si>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</si>
  <si>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</si>
  <si>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</si>
  <si>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</si>
  <si>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</si>
  <si>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</si>
  <si>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</si>
  <si>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</si>
  <si>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</si>
  <si>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</si>
  <si>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</si>
  <si>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</si>
  <si>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</si>
  <si>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</si>
  <si>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</si>
  <si>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</si>
  <si>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</si>
  <si>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</si>
  <si>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</si>
  <si>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</si>
  <si>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</si>
  <si>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</si>
  <si>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</si>
  <si>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</si>
  <si>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</si>
  <si>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</si>
  <si>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</si>
  <si>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</si>
  <si>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</si>
  <si>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</si>
  <si>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</si>
  <si>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</si>
  <si>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</si>
  <si>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</si>
  <si>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</si>
  <si>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</si>
  <si>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</si>
  <si>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</si>
  <si>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</si>
  <si>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</si>
  <si>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</si>
  <si>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</si>
  <si>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</si>
  <si>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</si>
  <si>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</si>
  <si>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</si>
  <si>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</si>
  <si>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</si>
  <si>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</si>
  <si>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</si>
  <si>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</si>
  <si>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</si>
  <si>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</si>
  <si>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</si>
  <si>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</si>
  <si>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</si>
  <si>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</si>
  <si>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</si>
  <si>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</si>
  <si>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</si>
  <si>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</si>
  <si>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</si>
  <si>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</si>
  <si>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</si>
  <si>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</si>
  <si>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</si>
  <si>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</si>
  <si>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</si>
  <si>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</si>
  <si>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</si>
  <si>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</si>
  <si>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</si>
  <si>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</si>
  <si>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</si>
  <si>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</si>
  <si>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</si>
  <si>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</si>
  <si>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</si>
  <si>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</si>
  <si>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</si>
  <si>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</si>
  <si>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</si>
  <si>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</si>
  <si>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</si>
  <si>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</si>
  <si>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</si>
  <si>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</si>
  <si>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</si>
  <si>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</si>
  <si>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</si>
  <si>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</si>
  <si>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</si>
  <si>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</si>
  <si>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</si>
  <si>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</si>
  <si>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</si>
  <si>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</si>
  <si>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</si>
  <si>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</si>
  <si>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</si>
  <si>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</si>
  <si>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</si>
  <si>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</si>
  <si>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</si>
  <si>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</si>
  <si>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</si>
  <si>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</si>
  <si>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</si>
  <si>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</si>
  <si>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</si>
  <si>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</si>
  <si>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</si>
  <si>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</si>
  <si>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</si>
  <si>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</si>
  <si>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</si>
  <si>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</si>
  <si>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</si>
  <si>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</si>
  <si>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</si>
  <si>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</si>
  <si>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</si>
  <si>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</si>
  <si>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</si>
  <si>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</si>
  <si>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</si>
  <si>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</si>
  <si>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</si>
  <si>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</si>
  <si>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</si>
  <si>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</si>
  <si>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</si>
  <si>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</si>
  <si>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</si>
  <si>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</si>
  <si>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</si>
  <si>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</si>
  <si>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</si>
  <si>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</si>
  <si>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</si>
  <si>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</si>
  <si>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</si>
  <si>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</si>
  <si>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</si>
  <si>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</si>
  <si>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</si>
  <si>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</si>
  <si>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</si>
  <si>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</si>
  <si>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</si>
  <si>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</si>
  <si>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</si>
  <si>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</si>
  <si>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</si>
  <si>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</si>
  <si>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</si>
  <si>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</si>
  <si>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</si>
  <si>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</si>
  <si>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</si>
  <si>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</si>
  <si>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</si>
  <si>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</si>
  <si>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</si>
  <si>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</si>
  <si>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</si>
  <si>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</si>
  <si>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</si>
  <si>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</si>
  <si>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</si>
  <si>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</si>
  <si>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</si>
  <si>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</si>
  <si>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</si>
  <si>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</si>
  <si>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</si>
  <si>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</si>
  <si>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</si>
  <si>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</si>
  <si>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</si>
  <si>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</si>
  <si>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</si>
  <si>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</si>
  <si>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</si>
  <si>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</si>
  <si>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</si>
  <si>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</si>
  <si>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</si>
  <si>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</si>
  <si>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</si>
  <si>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</si>
  <si>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</si>
  <si>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</si>
  <si>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</si>
  <si>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</si>
  <si>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</si>
  <si>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</si>
  <si>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</si>
  <si>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</si>
  <si>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</si>
  <si>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</si>
  <si>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</si>
  <si>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</si>
  <si>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</si>
  <si>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</si>
  <si>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</si>
  <si>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</si>
  <si>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</si>
  <si>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</si>
  <si>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</si>
  <si>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</si>
  <si>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</si>
  <si>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</si>
  <si>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</si>
  <si>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</si>
  <si>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</si>
  <si>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</si>
  <si>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</si>
  <si>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</si>
  <si>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</si>
  <si>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</si>
  <si>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</si>
  <si>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</si>
  <si>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</si>
  <si>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</si>
  <si>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</si>
  <si>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</si>
  <si>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</si>
  <si>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</si>
  <si>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</si>
  <si>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</si>
  <si>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</si>
  <si>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</si>
  <si>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</si>
  <si>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</si>
  <si>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</si>
  <si>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</si>
  <si>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</si>
  <si>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</si>
  <si>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</si>
  <si>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</si>
  <si>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</si>
  <si>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</si>
  <si>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</si>
  <si>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</si>
  <si>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</si>
  <si>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</si>
  <si>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</si>
  <si>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</si>
  <si>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</si>
  <si>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</si>
  <si>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</si>
  <si>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</si>
  <si>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</si>
  <si>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</si>
  <si>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</si>
  <si>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</si>
  <si>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</si>
  <si>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</si>
  <si>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</si>
  <si>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</si>
  <si>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</si>
  <si>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</si>
  <si>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</si>
  <si>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</si>
  <si>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</si>
  <si>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</si>
  <si>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</si>
  <si>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</si>
  <si>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</si>
  <si>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</si>
  <si>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</si>
  <si>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</si>
  <si>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</si>
  <si>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</si>
  <si>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</si>
  <si>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</si>
  <si>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</si>
  <si>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</si>
  <si>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</si>
  <si>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</si>
  <si>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</si>
  <si>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</si>
  <si>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</si>
  <si>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</si>
  <si>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</si>
  <si>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</si>
  <si>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</si>
  <si>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</si>
  <si>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</si>
  <si>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</si>
  <si>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</si>
  <si>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</si>
  <si>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</si>
  <si>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</si>
  <si>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</si>
  <si>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</si>
  <si>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</si>
  <si>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</si>
  <si>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</si>
  <si>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</si>
  <si>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</si>
  <si>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</si>
  <si>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</si>
  <si>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</si>
  <si>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</si>
  <si>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</si>
  <si>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</si>
  <si>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</si>
  <si>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</si>
  <si>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</si>
  <si>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</si>
  <si>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</si>
  <si>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</si>
  <si>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</si>
  <si>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</si>
  <si>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</si>
  <si>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</si>
  <si>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</si>
  <si>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</si>
  <si>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</si>
  <si>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</si>
  <si>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</si>
  <si>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</si>
  <si>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</si>
  <si>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</si>
  <si>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</si>
  <si>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</si>
  <si>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</si>
  <si>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</si>
  <si>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</si>
  <si>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</si>
  <si>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</si>
  <si>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</si>
  <si>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</si>
  <si>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</si>
  <si>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</si>
  <si>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</si>
  <si>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</si>
  <si>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</si>
  <si>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</si>
  <si>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</si>
  <si>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</si>
  <si>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</si>
  <si>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</si>
  <si>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</si>
  <si>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</si>
  <si>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</si>
  <si>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</si>
  <si>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</si>
  <si>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</si>
  <si>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</si>
  <si>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</si>
  <si>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</si>
  <si>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</si>
  <si>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</si>
  <si>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</si>
  <si>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</si>
  <si>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</si>
  <si>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</si>
  <si>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</si>
  <si>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</si>
  <si>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</si>
  <si>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</si>
  <si>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</si>
  <si>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</si>
  <si>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</si>
  <si>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</si>
  <si>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</si>
  <si>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</si>
  <si>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</si>
  <si>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</si>
  <si>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</si>
  <si>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</si>
  <si>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</si>
  <si>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</si>
  <si>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</si>
  <si>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</si>
  <si>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</si>
  <si>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</si>
  <si>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</si>
  <si>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</si>
  <si>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</si>
  <si>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</si>
  <si>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</si>
  <si>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</si>
  <si>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</si>
  <si>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</si>
  <si>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</si>
  <si>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</si>
  <si>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</si>
  <si>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</si>
  <si>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</si>
  <si>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</si>
  <si>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</si>
  <si>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</si>
  <si>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</si>
  <si>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</si>
  <si>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</si>
  <si>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</si>
  <si>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</si>
  <si>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</si>
  <si>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</si>
  <si>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</si>
  <si>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</si>
  <si>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</si>
  <si>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</si>
  <si>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</si>
  <si>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</si>
  <si>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</si>
  <si>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</si>
  <si>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</si>
  <si>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</si>
  <si>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</si>
  <si>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</si>
  <si>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</si>
  <si>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</si>
  <si>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</si>
  <si>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</si>
  <si>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</si>
  <si>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</si>
  <si>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</si>
  <si>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</si>
  <si>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</si>
  <si>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</si>
  <si>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</si>
  <si>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</si>
  <si>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</si>
  <si>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</si>
  <si>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</si>
  <si>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</si>
  <si>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</si>
  <si>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</si>
  <si>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</si>
  <si>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</si>
  <si>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</si>
  <si>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</si>
  <si>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</si>
  <si>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</si>
  <si>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</si>
  <si>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</si>
  <si>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</si>
  <si>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</si>
  <si>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</si>
  <si>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</si>
  <si>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</si>
  <si>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</si>
  <si>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</si>
  <si>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</si>
  <si>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</si>
  <si>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</si>
  <si>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</si>
  <si>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</si>
  <si>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</si>
  <si>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</si>
  <si>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</si>
  <si>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</si>
  <si>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</si>
  <si>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</si>
  <si>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</si>
  <si>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</si>
  <si>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</si>
  <si>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</si>
  <si>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</si>
  <si>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</si>
  <si>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</si>
  <si>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</si>
  <si>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</si>
  <si>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</si>
  <si>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</si>
  <si>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</si>
  <si>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</si>
  <si>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</si>
  <si>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</si>
  <si>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</si>
  <si>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</si>
  <si>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</si>
  <si>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</si>
  <si>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</si>
  <si>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</si>
  <si>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</si>
  <si>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</si>
  <si>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</si>
  <si>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</si>
  <si>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</si>
  <si>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</si>
  <si>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</si>
  <si>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</si>
  <si>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</si>
  <si>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</si>
  <si>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</si>
  <si>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</si>
  <si>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</si>
  <si>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</si>
  <si>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</si>
  <si>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</si>
  <si>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</si>
  <si>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</si>
  <si>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</si>
  <si>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</si>
  <si>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</si>
  <si>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</si>
  <si>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</si>
  <si>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</si>
  <si>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</si>
  <si>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</si>
  <si>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</si>
  <si>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</si>
  <si>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</si>
  <si>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</si>
  <si>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</si>
  <si>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</si>
  <si>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</si>
  <si>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</si>
  <si>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</si>
  <si>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</si>
  <si>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</si>
  <si>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</si>
  <si>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</si>
  <si>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</si>
  <si>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</si>
  <si>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</si>
  <si>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</si>
  <si>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</si>
  <si>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</si>
  <si>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</si>
  <si>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</si>
  <si>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</si>
  <si>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</si>
  <si>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</si>
  <si>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</si>
  <si>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</si>
  <si>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</si>
  <si>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</si>
  <si>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</si>
  <si>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</si>
  <si>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</si>
  <si>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</si>
  <si>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</si>
  <si>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</si>
  <si>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</si>
  <si>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</si>
  <si>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</si>
  <si>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</si>
  <si>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</si>
  <si>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</si>
  <si>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</si>
  <si>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</si>
  <si>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</si>
  <si>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</si>
  <si>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</si>
  <si>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</si>
  <si>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</si>
  <si>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</si>
  <si>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</si>
  <si>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</si>
  <si>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</si>
  <si>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</si>
  <si>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</si>
  <si>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</si>
  <si>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</si>
  <si>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</si>
  <si>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</si>
  <si>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</si>
  <si>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</si>
  <si>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</si>
  <si>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</si>
  <si>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</si>
  <si>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</si>
  <si>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</si>
  <si>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</si>
  <si>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</si>
  <si>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</si>
  <si>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</si>
  <si>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</si>
  <si>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</si>
  <si>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</si>
  <si>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</si>
  <si>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</si>
  <si>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</si>
  <si>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</si>
  <si>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</si>
  <si>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</si>
  <si>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</si>
  <si>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</si>
  <si>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</si>
  <si>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</si>
  <si>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</si>
  <si>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</si>
  <si>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</si>
  <si>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</si>
  <si>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</si>
  <si>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</si>
  <si>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</si>
  <si>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</si>
  <si>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</si>
  <si>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</si>
  <si>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</si>
  <si>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</si>
  <si>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</si>
  <si>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</si>
  <si>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</si>
  <si>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</si>
  <si>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</si>
  <si>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</si>
  <si>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</si>
  <si>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</si>
  <si>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</si>
  <si>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</si>
  <si>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</si>
  <si>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</si>
  <si>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</si>
  <si>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</si>
  <si>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</si>
  <si>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</si>
  <si>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</si>
  <si>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</si>
  <si>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</si>
  <si>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</si>
  <si>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</si>
  <si>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</si>
  <si>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</si>
  <si>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</si>
  <si>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</si>
  <si>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</si>
  <si>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</si>
  <si>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</si>
  <si>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</si>
  <si>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</si>
  <si>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</si>
  <si>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</si>
  <si>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</si>
  <si>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</si>
  <si>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</si>
  <si>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</si>
  <si>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</si>
  <si>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</si>
  <si>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</si>
  <si>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</si>
  <si>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</si>
  <si>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</si>
  <si>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</si>
  <si>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</si>
  <si>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</si>
  <si>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</si>
  <si>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</si>
  <si>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</si>
  <si>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</si>
  <si>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</si>
  <si>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</si>
  <si>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</si>
  <si>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</si>
  <si>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</si>
  <si>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</si>
  <si>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</si>
  <si>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</si>
  <si>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</si>
  <si>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</si>
  <si>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</si>
  <si>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</si>
  <si>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</si>
  <si>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</si>
  <si>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</si>
  <si>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</si>
  <si>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</si>
  <si>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</si>
  <si>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</si>
  <si>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</si>
  <si>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</si>
  <si>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</si>
  <si>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</si>
  <si>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</si>
  <si>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</si>
  <si>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</si>
  <si>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</si>
  <si>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</si>
  <si>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</si>
  <si>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</si>
  <si>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</si>
  <si>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</si>
  <si>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</si>
  <si>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</si>
  <si>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</si>
  <si>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</si>
  <si>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</si>
  <si>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</si>
  <si>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</si>
  <si>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</si>
  <si>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</si>
  <si>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</si>
  <si>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</si>
  <si>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</si>
  <si>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</si>
  <si>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</si>
  <si>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</si>
  <si>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</si>
  <si>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</si>
  <si>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</si>
  <si>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</si>
  <si>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</si>
  <si>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</si>
  <si>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</si>
  <si>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</si>
  <si>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</si>
  <si>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</si>
  <si>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</si>
  <si>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</si>
  <si>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</si>
  <si>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</si>
  <si>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</si>
  <si>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</si>
  <si>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</si>
  <si>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</si>
  <si>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</si>
  <si>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</si>
  <si>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</si>
  <si>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</si>
  <si>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</si>
  <si>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</si>
  <si>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</si>
  <si>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</si>
  <si>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</si>
  <si>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</si>
  <si>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</si>
  <si>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</si>
  <si>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</si>
  <si>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</si>
  <si>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</si>
  <si>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</si>
  <si>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</si>
  <si>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</si>
  <si>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</si>
  <si>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</si>
  <si>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</si>
  <si>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</si>
  <si>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</si>
  <si>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</si>
  <si>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</si>
  <si>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</si>
  <si>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</si>
  <si>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</si>
  <si>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</si>
  <si>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</si>
  <si>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</si>
  <si>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</si>
  <si>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</si>
  <si>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</si>
  <si>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</si>
  <si>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</si>
  <si>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</si>
  <si>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</si>
  <si>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</si>
  <si>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</si>
  <si>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</si>
  <si>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</si>
  <si>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</si>
  <si>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</si>
  <si>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</si>
  <si>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</si>
  <si>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</si>
  <si>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</si>
  <si>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</si>
  <si>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</si>
  <si>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</si>
  <si>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</si>
  <si>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</si>
  <si>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</si>
  <si>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</si>
  <si>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</si>
  <si>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</si>
  <si>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</si>
  <si>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</si>
  <si>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</si>
  <si>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</si>
  <si>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</si>
  <si>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</si>
  <si>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</si>
  <si>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</si>
  <si>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</si>
  <si>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</si>
  <si>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</si>
  <si>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</si>
  <si>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</si>
  <si>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</si>
  <si>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</si>
  <si>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</si>
  <si>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</si>
  <si>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</si>
  <si>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</si>
  <si>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</si>
  <si>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</si>
  <si>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</si>
  <si>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</si>
  <si>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</si>
  <si>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</si>
  <si>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</si>
  <si>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</si>
  <si>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</si>
  <si>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</si>
  <si>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</si>
  <si>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</si>
  <si>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</si>
  <si>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</si>
  <si>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</si>
  <si>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</si>
  <si>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</si>
  <si>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</si>
  <si>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</si>
  <si>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</si>
  <si>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</si>
  <si>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</si>
  <si>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</si>
  <si>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</si>
  <si>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</si>
  <si>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</si>
  <si>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</si>
  <si>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</si>
  <si>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</si>
  <si>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</si>
  <si>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</si>
  <si>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</si>
  <si>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</si>
  <si>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</si>
  <si>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</si>
  <si>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</si>
  <si>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</si>
  <si>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</si>
  <si>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</si>
  <si>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</si>
  <si>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</si>
  <si>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</si>
  <si>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</si>
  <si>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</si>
  <si>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</si>
  <si>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</si>
  <si>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</si>
  <si>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</si>
  <si>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</si>
  <si>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</si>
  <si>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</si>
  <si>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</si>
  <si>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</si>
  <si>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</si>
  <si>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</si>
  <si>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</si>
  <si>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</si>
  <si>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</si>
  <si>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</si>
  <si>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</si>
  <si>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</si>
  <si>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</si>
  <si>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</si>
  <si>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</si>
  <si>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</si>
  <si>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</si>
  <si>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</si>
  <si>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</si>
  <si>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</si>
  <si>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</si>
  <si>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</si>
  <si>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</si>
  <si>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</si>
  <si>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</si>
  <si>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</si>
  <si>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</si>
  <si>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</si>
  <si>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</si>
  <si>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</si>
  <si>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</si>
  <si>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</si>
  <si>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</si>
  <si>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</si>
  <si>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</si>
  <si>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</si>
  <si>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</si>
  <si>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</si>
  <si>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</si>
  <si>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</si>
  <si>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</si>
  <si>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</si>
  <si>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</si>
  <si>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</si>
  <si>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</si>
  <si>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</si>
  <si>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</si>
  <si>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</si>
  <si>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</si>
  <si>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</si>
  <si>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</si>
  <si>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</si>
  <si>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</si>
  <si>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</si>
  <si>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</si>
  <si>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</si>
  <si>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</si>
  <si>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</si>
  <si>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</si>
  <si>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</si>
  <si>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</si>
  <si>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</si>
  <si>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</si>
  <si>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</si>
  <si>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</si>
  <si>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</si>
  <si>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</si>
  <si>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</si>
  <si>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</si>
  <si>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</si>
  <si>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</si>
  <si>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</si>
  <si>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</si>
  <si>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</si>
  <si>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</si>
  <si>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</si>
  <si>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</si>
  <si>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</si>
  <si>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</si>
  <si>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</si>
  <si>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</si>
  <si>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</si>
  <si>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</si>
  <si>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</si>
  <si>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</si>
  <si>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</si>
  <si>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</si>
  <si>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</si>
  <si>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</si>
  <si>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</si>
  <si>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</si>
  <si>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</si>
  <si>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</si>
  <si>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</si>
  <si>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</si>
  <si>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</si>
  <si>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</si>
  <si>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</si>
  <si>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</si>
  <si>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</si>
  <si>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</si>
  <si>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</si>
  <si>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</si>
  <si>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</si>
  <si>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</si>
  <si>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</si>
  <si>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</si>
  <si>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</si>
  <si>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</si>
  <si>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</si>
  <si>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</si>
  <si>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</si>
  <si>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</si>
  <si>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</si>
  <si>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</si>
  <si>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</si>
  <si>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</si>
  <si>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</si>
  <si>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</si>
  <si>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</si>
  <si>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</si>
  <si>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</si>
  <si>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</si>
  <si>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</si>
  <si>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</si>
  <si>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</si>
  <si>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</si>
  <si>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</si>
  <si>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</si>
  <si>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</si>
  <si>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</si>
  <si>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</si>
  <si>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</si>
  <si>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</si>
  <si>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</si>
  <si>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</si>
  <si>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</si>
  <si>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</si>
  <si>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</si>
  <si>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</si>
  <si>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</si>
  <si>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</si>
  <si>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</si>
  <si>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</si>
  <si>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</si>
  <si>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</si>
  <si>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</si>
  <si>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</si>
  <si>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</si>
  <si>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</si>
  <si>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</si>
  <si>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</si>
  <si>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</si>
  <si>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</si>
  <si>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</si>
  <si>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</si>
  <si>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</si>
  <si>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</si>
  <si>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</si>
  <si>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</si>
  <si>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</si>
  <si>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</si>
  <si>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</si>
  <si>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</si>
  <si>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</si>
  <si>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</si>
  <si>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</si>
  <si>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</si>
  <si>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</si>
  <si>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</si>
  <si>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</si>
  <si>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</si>
  <si>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</si>
  <si>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</si>
  <si>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</si>
  <si>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</si>
  <si>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</si>
  <si>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</si>
  <si>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</si>
  <si>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</si>
  <si>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</si>
  <si>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</si>
  <si>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</si>
  <si>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</si>
  <si>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</si>
  <si>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</si>
  <si>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</si>
  <si>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</si>
  <si>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</si>
  <si>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</si>
  <si>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</si>
  <si>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</si>
  <si>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</si>
  <si>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</si>
  <si>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</si>
  <si>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</si>
  <si>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</si>
  <si>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</si>
  <si>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</si>
  <si>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</si>
  <si>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</si>
  <si>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</si>
  <si>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</si>
  <si>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</si>
  <si>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</si>
  <si>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</si>
  <si>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</si>
  <si>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</si>
  <si>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</si>
  <si>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</si>
  <si>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</si>
  <si>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</si>
  <si>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</si>
  <si>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</si>
  <si>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</si>
  <si>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</si>
  <si>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</si>
  <si>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</si>
  <si>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</si>
  <si>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</si>
  <si>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</si>
  <si>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</si>
  <si>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</si>
  <si>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</si>
  <si>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</si>
  <si>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</si>
  <si>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</si>
  <si>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</si>
  <si>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</si>
  <si>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</si>
  <si>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</si>
  <si>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</si>
  <si>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</si>
  <si>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</si>
  <si>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</si>
  <si>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</si>
  <si>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</si>
  <si>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</si>
  <si>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</si>
  <si>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</si>
  <si>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</si>
  <si>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</si>
  <si>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</si>
  <si>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</si>
  <si>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</si>
  <si>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</si>
  <si>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</si>
  <si>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</si>
  <si>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</si>
  <si>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</si>
  <si>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</si>
  <si>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</si>
  <si>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</si>
  <si>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</si>
  <si>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</si>
  <si>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</si>
  <si>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</si>
  <si>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</si>
  <si>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</si>
  <si>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</si>
  <si>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</si>
  <si>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</si>
  <si>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</si>
  <si>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</si>
  <si>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</si>
  <si>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</si>
  <si>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</si>
  <si>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</si>
  <si>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</si>
  <si>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</si>
  <si>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</si>
  <si>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</si>
  <si>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</si>
  <si>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</si>
  <si>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</si>
  <si>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</si>
  <si>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</si>
  <si>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</si>
  <si>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</si>
  <si>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</si>
  <si>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</si>
  <si>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</si>
  <si>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</si>
  <si>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</si>
  <si>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</si>
  <si>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</si>
  <si>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</si>
  <si>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</si>
  <si>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</si>
  <si>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</si>
  <si>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</si>
  <si>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</si>
  <si>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</si>
  <si>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</si>
  <si>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</si>
  <si>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</si>
  <si>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</si>
  <si>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</si>
  <si>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</si>
  <si>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</si>
  <si>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</si>
  <si>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</si>
  <si>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</si>
  <si>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</si>
  <si>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</si>
  <si>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</si>
  <si>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</si>
  <si>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</si>
  <si>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</si>
  <si>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</si>
  <si>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</si>
  <si>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</si>
  <si>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</si>
  <si>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</si>
  <si>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</si>
  <si>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</si>
  <si>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</si>
  <si>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</si>
  <si>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</si>
  <si>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</si>
  <si>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</si>
  <si>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</si>
  <si>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</si>
  <si>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</si>
  <si>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</si>
  <si>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</si>
  <si>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</si>
  <si>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</si>
  <si>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</si>
  <si>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</si>
  <si>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</si>
  <si>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</si>
  <si>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</si>
  <si>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</si>
  <si>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</si>
  <si>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</si>
  <si>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</si>
  <si>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</si>
  <si>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</si>
  <si>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</si>
  <si>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</si>
  <si>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</si>
  <si>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</si>
  <si>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</si>
  <si>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</si>
  <si>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</si>
  <si>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</si>
  <si>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</si>
  <si>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</si>
  <si>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</si>
  <si>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</si>
  <si>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</si>
  <si>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</si>
  <si>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</si>
  <si>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</si>
  <si>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</si>
  <si>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</si>
  <si>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</si>
  <si>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</si>
  <si>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</si>
  <si>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</si>
  <si>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</si>
  <si>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</si>
  <si>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</si>
  <si>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</si>
  <si>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</si>
  <si>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</si>
  <si>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</si>
  <si>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</si>
  <si>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</si>
  <si>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</si>
  <si>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</si>
  <si>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</si>
  <si>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</si>
  <si>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</si>
  <si>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</si>
  <si>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</si>
  <si>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</si>
  <si>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</si>
  <si>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</si>
  <si>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</si>
  <si>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</si>
  <si>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</si>
  <si>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</si>
  <si>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</si>
  <si>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</si>
  <si>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</si>
  <si>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</si>
  <si>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</si>
  <si>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</si>
  <si>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</si>
  <si>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</si>
  <si>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</si>
  <si>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</si>
  <si>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</si>
  <si>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</si>
  <si>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</si>
  <si>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</si>
  <si>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</si>
  <si>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</si>
  <si>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</si>
  <si>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</si>
  <si>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</si>
  <si>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</si>
  <si>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</si>
  <si>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</si>
  <si>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</si>
  <si>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</si>
  <si>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</si>
  <si>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</si>
  <si>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</si>
  <si>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</si>
  <si>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</si>
  <si>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</si>
  <si>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</si>
  <si>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</si>
  <si>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</si>
  <si>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</si>
  <si>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</si>
  <si>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</si>
  <si>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</si>
  <si>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</si>
  <si>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</si>
  <si>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</si>
  <si>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</si>
  <si>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</si>
  <si>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</si>
  <si>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</si>
  <si>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</si>
  <si>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</si>
  <si>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</si>
  <si>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</si>
  <si>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</si>
  <si>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</si>
  <si>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</si>
  <si>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</si>
  <si>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</si>
  <si>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</si>
  <si>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</si>
  <si>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</si>
  <si>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</si>
  <si>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</si>
  <si>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</si>
  <si>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</si>
  <si>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</si>
  <si>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</si>
  <si>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</si>
  <si>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</si>
  <si>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</si>
  <si>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</si>
  <si>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</si>
  <si>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</si>
  <si>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</si>
  <si>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</si>
  <si>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</si>
  <si>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</si>
  <si>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</si>
  <si>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</si>
  <si>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</si>
  <si>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</si>
  <si>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</si>
  <si>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</si>
  <si>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</si>
  <si>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</si>
  <si>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</si>
  <si>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</si>
  <si>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</si>
  <si>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</si>
  <si>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</si>
  <si>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</si>
  <si>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</si>
  <si>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</si>
  <si>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</si>
  <si>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</si>
  <si>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</si>
  <si>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</si>
  <si>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</si>
  <si>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</si>
  <si>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</si>
  <si>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</si>
  <si>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</si>
  <si>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</si>
  <si>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</si>
  <si>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</si>
  <si>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</si>
  <si>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</si>
  <si>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</si>
  <si>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</si>
  <si>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</si>
  <si>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</si>
  <si>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</si>
  <si>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</si>
  <si>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</si>
  <si>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</si>
  <si>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</si>
  <si>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</si>
  <si>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</si>
  <si>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</si>
  <si>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</si>
  <si>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</si>
  <si>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</si>
  <si>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</si>
  <si>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</si>
  <si>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</si>
  <si>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</si>
  <si>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</si>
  <si>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</si>
  <si>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</si>
  <si>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</si>
  <si>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</si>
  <si>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</si>
  <si>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</si>
  <si>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</si>
  <si>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</si>
  <si>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</si>
  <si>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</si>
  <si>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</si>
  <si>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</si>
  <si>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</si>
  <si>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</si>
  <si>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</si>
  <si>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</si>
  <si>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</si>
  <si>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</si>
  <si>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</si>
  <si>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</si>
  <si>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</si>
  <si>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</si>
  <si>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</si>
  <si>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</si>
  <si>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</si>
  <si>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</si>
  <si>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</si>
  <si>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</si>
  <si>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</si>
  <si>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</si>
  <si>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</si>
  <si>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</si>
  <si>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</si>
  <si>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</si>
  <si>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</si>
  <si>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</si>
  <si>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</si>
  <si>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</si>
  <si>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</si>
  <si>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</si>
  <si>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</si>
  <si>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</si>
  <si>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</si>
  <si>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</si>
  <si>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</si>
  <si>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</si>
  <si>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</si>
  <si>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</si>
  <si>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</si>
  <si>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</si>
  <si>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</si>
  <si>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</si>
  <si>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</si>
  <si>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</si>
  <si>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</si>
  <si>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</si>
  <si>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</si>
  <si>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</si>
  <si>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</si>
  <si>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</si>
  <si>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</si>
  <si>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</si>
  <si>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</si>
  <si>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</si>
  <si>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</si>
  <si>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</si>
  <si>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</si>
  <si>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</si>
  <si>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</si>
  <si>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</si>
  <si>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</si>
  <si>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</si>
  <si>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</si>
  <si>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</si>
  <si>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</si>
  <si>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</si>
  <si>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</si>
  <si>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</si>
  <si>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</si>
  <si>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</si>
  <si>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</si>
  <si>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</si>
  <si>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</si>
  <si>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</si>
  <si>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</si>
  <si>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</si>
  <si>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</si>
  <si>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</si>
  <si>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</si>
  <si>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</si>
  <si>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</si>
  <si>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</si>
  <si>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</si>
  <si>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</si>
  <si>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</si>
  <si>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</si>
  <si>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</si>
  <si>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</si>
  <si>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</si>
  <si>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</si>
  <si>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</si>
  <si>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</si>
  <si>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</si>
  <si>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</si>
  <si>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</si>
  <si>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</si>
  <si>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</si>
  <si>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</si>
  <si>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</si>
  <si>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</si>
  <si>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</si>
  <si>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</si>
  <si>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</si>
  <si>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</si>
  <si>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</si>
  <si>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</si>
  <si>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</si>
  <si>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</si>
  <si>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</si>
  <si>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</si>
  <si>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</si>
  <si>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</si>
  <si>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</si>
  <si>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</si>
  <si>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</si>
  <si>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</si>
  <si>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</si>
  <si>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</si>
  <si>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</si>
  <si>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</si>
  <si>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</si>
  <si>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</si>
  <si>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</si>
  <si>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</si>
  <si>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</si>
  <si>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</si>
  <si>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</si>
  <si>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</si>
  <si>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</si>
  <si>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</si>
  <si>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</si>
  <si>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</si>
  <si>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</si>
  <si>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</si>
  <si>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</si>
  <si>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</si>
  <si>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</si>
  <si>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</si>
  <si>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</si>
  <si>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</si>
  <si>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</si>
  <si>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</si>
  <si>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</si>
  <si>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</si>
  <si>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</si>
  <si>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</si>
  <si>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</si>
  <si>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</si>
  <si>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</si>
  <si>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</si>
  <si>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</si>
  <si>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</si>
  <si>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</si>
  <si>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</si>
  <si>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</si>
  <si>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</si>
  <si>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</si>
  <si>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</si>
  <si>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</si>
  <si>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</si>
  <si>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</si>
  <si>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</si>
  <si>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</si>
  <si>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</si>
  <si>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</si>
  <si>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</si>
  <si>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</si>
  <si>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</si>
  <si>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</si>
  <si>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</si>
  <si>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</si>
  <si>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</si>
  <si>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</si>
  <si>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</si>
  <si>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</si>
  <si>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</si>
  <si>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</si>
  <si>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</si>
  <si>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</si>
  <si>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</si>
  <si>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</si>
  <si>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</si>
  <si>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</si>
  <si>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</si>
  <si>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</si>
  <si>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</si>
  <si>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</si>
  <si>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</si>
  <si>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</si>
  <si>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</si>
  <si>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</si>
  <si>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</si>
  <si>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</si>
  <si>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</si>
  <si>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</si>
  <si>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</si>
  <si>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</si>
  <si>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</si>
  <si>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</si>
  <si>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</si>
  <si>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</si>
  <si>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</si>
  <si>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</si>
  <si>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</si>
  <si>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</si>
  <si>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</si>
  <si>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</si>
  <si>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</si>
  <si>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</si>
  <si>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</si>
  <si>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</si>
  <si>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</si>
  <si>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</si>
  <si>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</si>
  <si>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</si>
  <si>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</si>
  <si>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</si>
  <si>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</si>
  <si>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</si>
  <si>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</si>
  <si>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</si>
  <si>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</si>
  <si>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</si>
  <si>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</si>
  <si>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</si>
  <si>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</si>
  <si>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</si>
  <si>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</si>
  <si>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</si>
  <si>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</si>
  <si>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</si>
  <si>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</si>
  <si>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</si>
  <si>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</si>
  <si>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</si>
  <si>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</si>
  <si>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</si>
  <si>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</si>
  <si>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</si>
  <si>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</si>
  <si>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</si>
  <si>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</si>
  <si>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</si>
  <si>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</si>
  <si>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</si>
  <si>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</si>
  <si>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</si>
  <si>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</si>
  <si>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</si>
  <si>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</si>
  <si>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</si>
  <si>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</si>
  <si>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</si>
  <si>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</si>
  <si>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</si>
  <si>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</si>
  <si>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</si>
  <si>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</si>
  <si>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</si>
  <si>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</si>
  <si>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</si>
  <si>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</si>
  <si>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</si>
  <si>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</si>
  <si>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</si>
  <si>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</si>
  <si>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</si>
  <si>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</si>
  <si>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</si>
  <si>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</si>
  <si>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</si>
  <si>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</si>
  <si>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</si>
  <si>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</si>
  <si>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</si>
  <si>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</si>
  <si>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</si>
  <si>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</si>
  <si>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</si>
  <si>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</si>
  <si>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</si>
  <si>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</si>
  <si>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</si>
  <si>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</si>
  <si>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</si>
  <si>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</si>
  <si>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</si>
  <si>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</si>
  <si>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</si>
  <si>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</si>
  <si>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</si>
  <si>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</si>
  <si>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</si>
  <si>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</si>
  <si>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</si>
  <si>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</si>
  <si>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</si>
  <si>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</si>
  <si>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</si>
  <si>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</si>
  <si>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</si>
  <si>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</si>
  <si>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</si>
  <si>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</si>
  <si>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</si>
  <si>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</si>
  <si>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</si>
  <si>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</si>
  <si>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</si>
  <si>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</si>
  <si>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</si>
  <si>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</si>
  <si>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</si>
  <si>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</si>
  <si>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</si>
  <si>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</si>
  <si>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</si>
  <si>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</si>
  <si>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</si>
  <si>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</si>
  <si>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</si>
  <si>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</si>
  <si>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</si>
  <si>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</si>
  <si>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</si>
  <si>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</si>
  <si>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</si>
  <si>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</si>
  <si>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</si>
  <si>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</si>
  <si>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</si>
  <si>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</si>
  <si>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</si>
  <si>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</si>
  <si>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</si>
  <si>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</si>
  <si>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</si>
  <si>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</si>
  <si>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</si>
  <si>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</si>
  <si>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</si>
  <si>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</si>
  <si>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</si>
  <si>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</si>
  <si>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</si>
  <si>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</si>
  <si>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</si>
  <si>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</si>
  <si>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</si>
  <si>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</si>
  <si>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</si>
  <si>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</si>
  <si>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</si>
  <si>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</si>
  <si>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</si>
  <si>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</si>
  <si>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</si>
  <si>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</si>
  <si>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</si>
  <si>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</si>
  <si>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</si>
  <si>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</si>
  <si>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</si>
  <si>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</si>
  <si>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</si>
  <si>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</si>
  <si>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</si>
  <si>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</si>
  <si>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</si>
  <si>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</si>
  <si>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</si>
  <si>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</si>
  <si>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</si>
  <si>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</si>
  <si>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</si>
  <si>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</si>
  <si>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</si>
  <si>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</si>
  <si>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</si>
  <si>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</si>
  <si>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</si>
  <si>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</si>
  <si>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</si>
  <si>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</si>
  <si>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</si>
  <si>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</si>
  <si>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</si>
  <si>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</si>
  <si>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</si>
  <si>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</si>
  <si>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</si>
  <si>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</si>
  <si>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</si>
  <si>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</si>
  <si>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</si>
  <si>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</si>
  <si>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</si>
  <si>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</si>
  <si>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</si>
  <si>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</si>
  <si>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</si>
  <si>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</si>
  <si>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</si>
  <si>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</si>
  <si>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</si>
  <si>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</si>
  <si>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</si>
  <si>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</si>
  <si>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</si>
  <si>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</si>
  <si>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</si>
  <si>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</si>
  <si>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</si>
  <si>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</si>
  <si>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</si>
  <si>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</si>
  <si>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</si>
  <si>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</si>
  <si>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</si>
  <si>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</si>
  <si>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</si>
  <si>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</si>
  <si>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</si>
  <si>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</si>
  <si>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</si>
  <si>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</si>
  <si>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</si>
  <si>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</si>
  <si>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</si>
  <si>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</si>
  <si>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</si>
  <si>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</si>
  <si>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</si>
  <si>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</si>
  <si>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</si>
  <si>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</si>
  <si>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</si>
  <si>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</si>
  <si>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</si>
  <si>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</si>
  <si>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</si>
  <si>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</si>
  <si>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</si>
  <si>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</si>
  <si>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</si>
  <si>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</si>
  <si>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</si>
  <si>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</si>
  <si>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</si>
  <si>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</si>
  <si>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</si>
  <si>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</si>
  <si>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</si>
  <si>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</si>
  <si>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</si>
  <si>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</si>
  <si>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</si>
  <si>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</si>
  <si>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</si>
  <si>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</si>
  <si>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</si>
  <si>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</si>
  <si>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</si>
  <si>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</si>
  <si>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</si>
  <si>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</si>
  <si>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</si>
  <si>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</si>
  <si>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</si>
  <si>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</si>
  <si>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</si>
  <si>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</si>
  <si>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</si>
  <si>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</si>
  <si>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</si>
  <si>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</si>
  <si>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</si>
  <si>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</si>
  <si>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</si>
  <si>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</si>
  <si>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</si>
  <si>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</si>
  <si>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</si>
  <si>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</si>
  <si>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</si>
  <si>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</si>
  <si>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</si>
  <si>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</si>
  <si>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</si>
  <si>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</si>
  <si>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</si>
  <si>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</si>
  <si>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</si>
  <si>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</si>
  <si>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</si>
  <si>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</si>
  <si>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</si>
  <si>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</si>
  <si>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</si>
  <si>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</si>
  <si>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</si>
  <si>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</si>
  <si>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</si>
  <si>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</si>
  <si>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</si>
  <si>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</si>
  <si>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</si>
  <si>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</si>
  <si>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</si>
  <si>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</si>
  <si>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</si>
  <si>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</si>
  <si>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</si>
  <si>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</si>
  <si>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</si>
  <si>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</si>
  <si>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</si>
  <si>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</si>
  <si>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</si>
  <si>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</si>
  <si>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</si>
  <si>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</si>
  <si>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</si>
  <si>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</si>
  <si>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</si>
  <si>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</si>
  <si>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</si>
  <si>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</si>
  <si>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</si>
  <si>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</si>
  <si>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</si>
  <si>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</si>
  <si>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</si>
  <si>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</si>
  <si>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</si>
  <si>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</si>
  <si>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</si>
  <si>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</si>
  <si>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</si>
  <si>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</si>
  <si>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</si>
  <si>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</si>
  <si>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</si>
  <si>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</si>
  <si>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</si>
  <si>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</si>
  <si>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</si>
  <si>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</si>
  <si>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</si>
  <si>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</si>
  <si>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</si>
  <si>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</si>
  <si>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</si>
  <si>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</si>
  <si>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</si>
  <si>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</si>
  <si>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</si>
  <si>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</si>
  <si>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</si>
  <si>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</si>
  <si>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</si>
  <si>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</si>
  <si>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</si>
  <si>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</si>
  <si>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</si>
  <si>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</si>
  <si>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</si>
  <si>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</si>
  <si>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</si>
  <si>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</si>
  <si>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</si>
  <si>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</si>
  <si>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</si>
  <si>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</si>
  <si>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</si>
  <si>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</si>
  <si>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</si>
  <si>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</si>
  <si>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</si>
  <si>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</si>
  <si>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</si>
  <si>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</si>
  <si>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</si>
  <si>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</si>
  <si>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</si>
  <si>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</si>
  <si>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</si>
  <si>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</si>
  <si>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</si>
  <si>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</si>
  <si>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</si>
  <si>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</si>
  <si>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</si>
  <si>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</si>
  <si>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</si>
  <si>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</si>
  <si>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</si>
  <si>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</si>
  <si>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</si>
  <si>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</si>
  <si>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</si>
  <si>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</si>
  <si>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</si>
  <si>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</si>
  <si>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</si>
  <si>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</si>
  <si>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</si>
  <si>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</si>
  <si>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</si>
  <si>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</si>
  <si>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</si>
  <si>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</si>
  <si>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</si>
  <si>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</si>
  <si>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</si>
  <si>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</si>
  <si>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</si>
  <si>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</si>
  <si>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</si>
  <si>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</si>
  <si>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</si>
  <si>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</si>
  <si>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</si>
  <si>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</si>
  <si>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</si>
  <si>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</si>
  <si>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</si>
  <si>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</si>
  <si>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</si>
  <si>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</si>
  <si>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</si>
  <si>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</si>
  <si>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</si>
  <si>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</si>
  <si>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</si>
  <si>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</si>
  <si>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</si>
  <si>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</si>
  <si>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</si>
  <si>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</si>
  <si>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</si>
  <si>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</si>
  <si>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</si>
  <si>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</si>
  <si>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</si>
  <si>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</si>
  <si>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</si>
  <si>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</si>
  <si>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</si>
  <si>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</si>
  <si>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</si>
  <si>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</si>
  <si>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</si>
  <si>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</si>
  <si>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</si>
  <si>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</si>
  <si>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</si>
  <si>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</si>
  <si>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</si>
  <si>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</si>
  <si>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</si>
  <si>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</si>
  <si>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</si>
  <si>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</si>
  <si>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</si>
  <si>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</si>
  <si>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</si>
  <si>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</si>
  <si>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</si>
  <si>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</si>
  <si>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</si>
  <si>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</si>
  <si>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</si>
  <si>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</si>
  <si>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</si>
  <si>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</si>
  <si>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</si>
  <si>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</si>
  <si>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</si>
  <si>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</si>
  <si>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</si>
  <si>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</si>
  <si>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</si>
  <si>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</si>
  <si>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</si>
  <si>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</si>
  <si>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</si>
  <si>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</si>
  <si>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</si>
  <si>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</si>
  <si>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</si>
  <si>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</si>
  <si>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</si>
  <si>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</si>
  <si>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</si>
  <si>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</si>
  <si>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</si>
  <si>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</si>
  <si>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</si>
  <si>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</si>
  <si>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</si>
  <si>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</si>
  <si>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</si>
  <si>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</si>
  <si>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</si>
  <si>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</si>
  <si>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</si>
  <si>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</si>
  <si>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</si>
  <si>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</si>
  <si>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</si>
  <si>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</si>
  <si>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</si>
  <si>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</si>
  <si>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</si>
  <si>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</si>
  <si>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</si>
  <si>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</si>
  <si>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</si>
  <si>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</si>
  <si>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</si>
  <si>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</si>
  <si>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</si>
  <si>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</si>
  <si>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</si>
  <si>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</si>
  <si>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</si>
  <si>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</si>
  <si>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</si>
  <si>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</si>
  <si>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</si>
  <si>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</si>
  <si>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</si>
  <si>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</si>
  <si>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</si>
  <si>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</si>
  <si>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</si>
  <si>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</si>
  <si>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</si>
  <si>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</si>
  <si>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</si>
  <si>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</si>
  <si>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</si>
  <si>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</si>
  <si>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</si>
  <si>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</si>
  <si>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</si>
  <si>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</si>
  <si>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</si>
  <si>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</si>
  <si>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</si>
  <si>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</si>
  <si>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</si>
  <si>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</si>
  <si>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</si>
  <si>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</si>
  <si>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</si>
  <si>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</si>
  <si>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</si>
  <si>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</si>
  <si>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</si>
  <si>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</si>
  <si>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</si>
  <si>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</si>
  <si>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</si>
  <si>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</si>
  <si>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</si>
  <si>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</si>
  <si>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</si>
  <si>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</si>
  <si>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</si>
  <si>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</si>
  <si>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</si>
  <si>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</si>
  <si>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</si>
  <si>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</si>
  <si>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</si>
  <si>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</si>
  <si>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</si>
  <si>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</si>
  <si>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</si>
  <si>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</si>
  <si>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</si>
  <si>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</si>
  <si>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</si>
  <si>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</si>
  <si>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</si>
  <si>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</si>
  <si>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</si>
  <si>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</si>
  <si>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</si>
  <si>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</si>
  <si>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</si>
  <si>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</si>
  <si>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</si>
  <si>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</si>
  <si>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</si>
  <si>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</si>
  <si>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</si>
  <si>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</si>
  <si>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</si>
  <si>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</si>
  <si>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</si>
  <si>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</si>
  <si>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</si>
  <si>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</si>
  <si>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</si>
  <si>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</si>
  <si>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</si>
  <si>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</si>
  <si>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</si>
  <si>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</si>
  <si>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</si>
  <si>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</si>
  <si>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</si>
  <si>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</si>
  <si>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</si>
  <si>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</si>
  <si>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</si>
  <si>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</si>
  <si>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</si>
  <si>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</si>
  <si>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</si>
  <si>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</si>
  <si>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</si>
  <si>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</si>
  <si>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</si>
  <si>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</si>
  <si>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</si>
  <si>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</si>
  <si>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</si>
  <si>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</si>
  <si>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</si>
  <si>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</si>
  <si>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</si>
  <si>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</si>
  <si>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</si>
  <si>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</si>
  <si>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</si>
  <si>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</si>
  <si>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</si>
  <si>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</si>
  <si>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</si>
  <si>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</si>
  <si>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</si>
  <si>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</si>
  <si>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</si>
  <si>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</si>
  <si>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</si>
  <si>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</si>
  <si>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</si>
  <si>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</si>
  <si>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</si>
  <si>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</si>
  <si>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</si>
  <si>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</si>
  <si>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</si>
  <si>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</si>
  <si>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</si>
  <si>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</si>
  <si>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</si>
  <si>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</si>
  <si>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</si>
  <si>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</si>
  <si>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</si>
  <si>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</si>
  <si>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</si>
  <si>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</si>
  <si>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</si>
  <si>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</si>
  <si>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</si>
  <si>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</si>
  <si>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</si>
  <si>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</si>
  <si>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</si>
  <si>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</si>
  <si>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</si>
  <si>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</si>
  <si>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</si>
  <si>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</si>
  <si>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</si>
  <si>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</si>
  <si>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</si>
  <si>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</si>
  <si>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</si>
  <si>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</si>
  <si>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</si>
  <si>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</si>
  <si>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</si>
  <si>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</si>
  <si>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</si>
  <si>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</si>
  <si>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</si>
  <si>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</si>
  <si>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</si>
  <si>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</si>
  <si>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</si>
  <si>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</si>
  <si>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</si>
  <si>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</si>
  <si>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</si>
  <si>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</si>
  <si>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</si>
  <si>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</si>
  <si>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</si>
  <si>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</si>
  <si>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</si>
  <si>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</si>
  <si>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</si>
  <si>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</si>
  <si>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</si>
  <si>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</si>
  <si>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</si>
  <si>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</si>
  <si>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</si>
  <si>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</si>
  <si>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</si>
  <si>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</si>
  <si>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</si>
  <si>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</si>
  <si>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</si>
  <si>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</si>
  <si>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</si>
  <si>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</si>
  <si>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</si>
  <si>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</si>
  <si>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</si>
  <si>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</si>
  <si>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</si>
  <si>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</si>
  <si>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</si>
  <si>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</si>
  <si>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</si>
  <si>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</si>
  <si>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</si>
  <si>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</si>
  <si>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</si>
  <si>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</si>
  <si>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</si>
  <si>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</si>
  <si>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</si>
  <si>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</si>
  <si>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</si>
  <si>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</si>
  <si>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</si>
  <si>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</si>
  <si>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</si>
  <si>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</si>
  <si>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</si>
  <si>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</si>
  <si>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</si>
  <si>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</si>
  <si>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</si>
  <si>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</si>
  <si>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</si>
  <si>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</si>
  <si>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</si>
  <si>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</si>
  <si>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</si>
  <si>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</si>
  <si>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</si>
  <si>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</si>
  <si>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</si>
  <si>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</si>
  <si>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</si>
  <si>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</si>
  <si>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</si>
  <si>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</si>
  <si>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</si>
  <si>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</si>
  <si>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</si>
  <si>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</si>
  <si>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</si>
  <si>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</si>
  <si>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</si>
  <si>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</si>
  <si>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</si>
  <si>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</si>
  <si>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</si>
  <si>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</si>
  <si>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</si>
  <si>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</si>
  <si>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</si>
  <si>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</si>
  <si>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</si>
  <si>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</si>
  <si>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</si>
  <si>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</si>
  <si>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</si>
  <si>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</si>
  <si>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</si>
  <si>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</si>
  <si>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</si>
  <si>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</si>
  <si>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</si>
  <si>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</si>
  <si>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</si>
  <si>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</si>
  <si>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</si>
  <si>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</si>
  <si>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</si>
  <si>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</si>
  <si>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</si>
  <si>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</si>
  <si>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</si>
  <si>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</si>
  <si>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</si>
  <si>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</si>
  <si>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</si>
  <si>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</si>
  <si>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</si>
  <si>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</si>
  <si>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</si>
  <si>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</si>
  <si>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</si>
  <si>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</si>
  <si>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</si>
  <si>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</si>
  <si>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</si>
  <si>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</si>
  <si>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</si>
  <si>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</si>
  <si>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</si>
  <si>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</si>
  <si>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</si>
  <si>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</si>
  <si>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</si>
  <si>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</si>
  <si>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</si>
  <si>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</si>
  <si>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</si>
  <si>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</si>
  <si>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</si>
  <si>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</si>
  <si>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</si>
  <si>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</si>
  <si>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</si>
  <si>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</si>
  <si>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</si>
  <si>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</si>
  <si>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</si>
  <si>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</si>
  <si>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</si>
  <si>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</si>
  <si>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</si>
  <si>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</si>
  <si>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</si>
  <si>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</si>
  <si>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</si>
  <si>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</si>
  <si>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</si>
  <si>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</si>
  <si>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</si>
  <si>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</si>
  <si>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</si>
  <si>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</si>
  <si>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</si>
  <si>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</si>
  <si>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</si>
  <si>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</si>
  <si>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</si>
  <si>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</si>
  <si>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</si>
  <si>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</si>
  <si>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</si>
  <si>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</si>
  <si>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</si>
  <si>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</si>
  <si>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</si>
  <si>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</si>
  <si>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</si>
  <si>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</si>
  <si>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</si>
  <si>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</si>
  <si>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</si>
  <si>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</si>
  <si>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</si>
  <si>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</si>
  <si>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</si>
  <si>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</si>
  <si>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</si>
  <si>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</si>
  <si>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</si>
  <si>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</si>
  <si>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</si>
  <si>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</si>
  <si>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</si>
  <si>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</si>
  <si>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</si>
  <si>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</si>
  <si>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</si>
  <si>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</si>
  <si>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</si>
  <si>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</si>
  <si>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</si>
  <si>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</si>
  <si>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</si>
  <si>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</si>
  <si>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</si>
  <si>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</si>
  <si>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</si>
  <si>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</si>
  <si>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</si>
  <si>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</si>
  <si>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</si>
  <si>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</si>
  <si>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</si>
  <si>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</si>
  <si>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</si>
  <si>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</si>
  <si>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</si>
  <si>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</si>
  <si>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</si>
  <si>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</si>
  <si>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</si>
  <si>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</si>
  <si>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</si>
  <si>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</si>
  <si>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</si>
  <si>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</si>
  <si>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</si>
  <si>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</si>
  <si>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</si>
  <si>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</si>
  <si>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</si>
  <si>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</si>
  <si>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</si>
  <si>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</si>
  <si>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</si>
  <si>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</si>
  <si>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</si>
  <si>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</si>
  <si>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</si>
  <si>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</si>
  <si>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</si>
  <si>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</si>
  <si>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</si>
  <si>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</si>
  <si>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</si>
  <si>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</si>
  <si>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</si>
  <si>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</si>
  <si>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</si>
  <si>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</si>
  <si>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</si>
  <si>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</si>
  <si>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</si>
  <si>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</si>
  <si>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</si>
  <si>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</si>
  <si>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</si>
  <si>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</si>
  <si>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</si>
  <si>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</si>
  <si>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</si>
  <si>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</si>
  <si>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</si>
  <si>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</si>
  <si>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</si>
  <si>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</si>
  <si>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</si>
  <si>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</si>
  <si>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</si>
  <si>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</si>
  <si>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</si>
  <si>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</si>
  <si>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</si>
  <si>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</si>
  <si>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</si>
  <si>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</si>
  <si>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</si>
  <si>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</si>
  <si>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</si>
  <si>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</si>
  <si>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</si>
  <si>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</si>
  <si>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</si>
  <si>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</si>
  <si>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</si>
  <si>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</si>
  <si>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</si>
  <si>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</si>
  <si>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</si>
  <si>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</si>
  <si>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</si>
  <si>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</si>
  <si>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</si>
  <si>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</si>
  <si>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</si>
  <si>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</si>
  <si>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</si>
  <si>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</si>
  <si>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</si>
  <si>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</si>
  <si>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</si>
  <si>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</si>
  <si>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</si>
  <si>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</si>
  <si>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</si>
  <si>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</si>
  <si>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</si>
  <si>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</si>
  <si>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</si>
  <si>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</si>
  <si>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</si>
  <si>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</si>
  <si>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</si>
  <si>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</si>
  <si>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</si>
  <si>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</si>
  <si>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</si>
  <si>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</si>
  <si>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</si>
  <si>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</si>
  <si>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</si>
  <si>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</si>
  <si>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</si>
  <si>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</si>
  <si>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</si>
  <si>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</si>
  <si>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</si>
  <si>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</si>
  <si>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</si>
  <si>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</si>
  <si>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</si>
  <si>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</si>
  <si>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</si>
  <si>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</si>
  <si>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</si>
  <si>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</si>
  <si>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</si>
  <si>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</si>
  <si>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</si>
  <si>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</si>
  <si>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</si>
  <si>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</si>
  <si>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</si>
  <si>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</si>
  <si>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</si>
  <si>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</si>
  <si>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</si>
  <si>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</si>
  <si>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</si>
  <si>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</si>
  <si>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</si>
  <si>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</si>
  <si>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</si>
  <si>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</si>
  <si>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</si>
  <si>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</si>
  <si>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</si>
  <si>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</si>
  <si>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</si>
  <si>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</si>
  <si>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</si>
  <si>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</si>
  <si>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</si>
  <si>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</si>
  <si>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</si>
  <si>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</si>
  <si>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</si>
  <si>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</si>
  <si>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</si>
  <si>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</si>
  <si>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</si>
  <si>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</si>
  <si>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</si>
  <si>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</si>
  <si>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</si>
  <si>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</si>
  <si>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</si>
  <si>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</si>
  <si>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</si>
  <si>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</si>
  <si>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</si>
  <si>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</si>
  <si>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</si>
  <si>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</si>
  <si>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</si>
  <si>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</si>
  <si>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</si>
  <si>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</si>
  <si>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</si>
  <si>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</si>
  <si>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</si>
  <si>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</si>
  <si>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</si>
  <si>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</si>
  <si>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</si>
  <si>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</si>
  <si>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</si>
  <si>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</si>
  <si>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</si>
  <si>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</si>
  <si>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</si>
  <si>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</si>
  <si>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</si>
  <si>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</si>
  <si>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</si>
  <si>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</si>
  <si>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</si>
  <si>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</si>
  <si>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</si>
  <si>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</si>
  <si>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</si>
  <si>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</si>
  <si>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</si>
  <si>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</si>
  <si>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</si>
  <si>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</si>
  <si>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</si>
  <si>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</si>
  <si>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</si>
  <si>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</si>
  <si>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</si>
  <si>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</si>
  <si>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</si>
  <si>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</si>
  <si>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</si>
  <si>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</si>
  <si>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</si>
  <si>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</si>
  <si>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</si>
  <si>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</si>
  <si>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</si>
  <si>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</si>
  <si>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</si>
  <si>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</si>
  <si>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</si>
  <si>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</si>
  <si>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</si>
  <si>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</si>
  <si>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</si>
  <si>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</si>
  <si>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</si>
  <si>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</si>
  <si>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</si>
  <si>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</si>
  <si>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</si>
  <si>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</si>
  <si>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</si>
  <si>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</si>
  <si>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</si>
  <si>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</si>
  <si>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</si>
  <si>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</si>
  <si>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</si>
  <si>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</si>
  <si>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</si>
  <si>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</si>
  <si>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</si>
  <si>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</si>
  <si>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</si>
  <si>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</si>
  <si>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</si>
  <si>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</si>
  <si>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</si>
  <si>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</si>
  <si>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</si>
  <si>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</si>
  <si>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</si>
  <si>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</si>
  <si>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</si>
  <si>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</si>
  <si>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</si>
  <si>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</si>
  <si>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</si>
  <si>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</si>
  <si>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</si>
  <si>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</si>
  <si>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</si>
  <si>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</si>
  <si>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</si>
  <si>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</si>
  <si>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</si>
  <si>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</si>
  <si>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</si>
  <si>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</si>
  <si>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</si>
  <si>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</si>
  <si>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</si>
  <si>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</si>
  <si>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</si>
  <si>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</si>
  <si>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</si>
  <si>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</si>
  <si>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</si>
  <si>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</si>
  <si>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</si>
  <si>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</si>
  <si>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</si>
  <si>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</si>
  <si>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</si>
  <si>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</si>
  <si>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</si>
  <si>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</si>
  <si>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</si>
  <si>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</si>
  <si>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</si>
  <si>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</si>
  <si>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</si>
  <si>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</si>
  <si>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</si>
  <si>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</si>
  <si>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</si>
  <si>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</si>
  <si>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</si>
  <si>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</si>
  <si>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</si>
  <si>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</si>
  <si>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</si>
  <si>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</si>
  <si>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</si>
  <si>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</si>
  <si>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</si>
  <si>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</si>
  <si>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</si>
  <si>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</si>
  <si>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</si>
  <si>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</si>
  <si>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</si>
  <si>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</si>
  <si>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</si>
  <si>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</si>
  <si>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</si>
  <si>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</si>
  <si>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</si>
  <si>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</si>
  <si>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</si>
  <si>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</si>
  <si>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</si>
  <si>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</si>
  <si>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</si>
  <si>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</si>
  <si>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</si>
  <si>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</si>
  <si>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</si>
  <si>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</si>
  <si>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</si>
  <si>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</si>
  <si>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</si>
  <si>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</si>
  <si>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</si>
  <si>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</si>
  <si>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</si>
  <si>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</si>
  <si>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</si>
  <si>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</si>
  <si>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</si>
  <si>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</si>
  <si>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</si>
  <si>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</si>
  <si>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</si>
  <si>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</si>
  <si>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</si>
  <si>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</si>
  <si>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</si>
  <si>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</si>
  <si>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</si>
  <si>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</si>
  <si>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</si>
  <si>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</si>
  <si>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</si>
  <si>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</si>
  <si>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</si>
  <si>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</si>
  <si>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</si>
  <si>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</si>
  <si>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</si>
  <si>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</si>
  <si>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</si>
  <si>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</si>
  <si>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</si>
  <si>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</si>
  <si>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</si>
  <si>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</si>
  <si>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</si>
  <si>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</si>
  <si>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</si>
  <si>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</si>
  <si>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</si>
  <si>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</si>
  <si>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</si>
  <si>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</si>
  <si>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</si>
  <si>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</si>
  <si>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</si>
  <si>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</si>
  <si>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</si>
  <si>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</si>
  <si>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</si>
  <si>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</si>
  <si>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</si>
  <si>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</si>
  <si>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</si>
  <si>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</si>
  <si>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</si>
  <si>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</si>
  <si>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</si>
  <si>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</si>
  <si>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</si>
  <si>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</si>
  <si>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</si>
  <si>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</si>
  <si>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</si>
  <si>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</si>
  <si>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</si>
  <si>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</si>
  <si>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</si>
  <si>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</si>
  <si>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</si>
  <si>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</si>
  <si>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</si>
  <si>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</si>
  <si>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</si>
  <si>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</si>
  <si>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</si>
  <si>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</si>
  <si>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</si>
  <si>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</si>
  <si>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</si>
  <si>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</si>
  <si>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</si>
  <si>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</si>
  <si>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</si>
  <si>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</si>
  <si>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</si>
  <si>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</si>
  <si>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</si>
  <si>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</si>
  <si>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</si>
  <si>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</si>
  <si>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</si>
  <si>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</si>
  <si>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</si>
  <si>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</si>
  <si>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</si>
  <si>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</si>
  <si>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</si>
  <si>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</si>
  <si>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</si>
  <si>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</si>
  <si>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</si>
  <si>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</si>
  <si>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</si>
  <si>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</si>
  <si>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</si>
  <si>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</si>
  <si>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</si>
  <si>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</si>
  <si>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</si>
  <si>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</si>
  <si>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</si>
  <si>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</si>
  <si>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</si>
  <si>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</si>
  <si>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</si>
  <si>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</si>
  <si>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</si>
  <si>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</si>
  <si>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</si>
  <si>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</si>
  <si>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</si>
  <si>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</si>
  <si>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</si>
  <si>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</si>
  <si>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</si>
  <si>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</si>
  <si>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</si>
  <si>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</si>
  <si>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</si>
  <si>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</si>
  <si>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</si>
  <si>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</si>
  <si>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</si>
  <si>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</si>
  <si>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</si>
  <si>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</si>
  <si>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</si>
  <si>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</si>
  <si>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</si>
  <si>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</si>
  <si>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</si>
  <si>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</si>
  <si>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</si>
  <si>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</si>
  <si>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</si>
  <si>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</si>
  <si>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</si>
  <si>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</si>
  <si>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</si>
  <si>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</si>
  <si>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</si>
  <si>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</si>
  <si>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</si>
  <si>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</si>
  <si>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</si>
  <si>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</si>
  <si>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</si>
  <si>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</si>
  <si>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</si>
  <si>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</si>
  <si>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</si>
  <si>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</si>
  <si>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</si>
  <si>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</si>
  <si>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</si>
  <si>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</si>
  <si>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</si>
  <si>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</si>
  <si>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</si>
  <si>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</si>
  <si>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</si>
  <si>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</si>
  <si>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</si>
  <si>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</si>
  <si>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</si>
  <si>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</si>
  <si>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</si>
  <si>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</si>
  <si>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</si>
  <si>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</si>
  <si>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</si>
  <si>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</si>
  <si>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</si>
  <si>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</si>
  <si>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</si>
  <si>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</si>
  <si>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</si>
  <si>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</si>
  <si>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</si>
  <si>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</si>
  <si>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</si>
  <si>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</si>
  <si>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</si>
  <si>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</si>
  <si>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</si>
  <si>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</si>
  <si>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</si>
  <si>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</si>
  <si>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</si>
  <si>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</si>
  <si>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</si>
  <si>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</si>
  <si>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</si>
  <si>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</si>
  <si>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</si>
  <si>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</si>
  <si>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</si>
  <si>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</si>
  <si>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</si>
  <si>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</si>
  <si>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</si>
  <si>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</si>
  <si>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</si>
  <si>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</si>
  <si>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</si>
  <si>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</si>
  <si>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</si>
  <si>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</si>
  <si>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</si>
  <si>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</si>
  <si>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</si>
  <si>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</si>
  <si>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</si>
  <si>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</si>
  <si>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</si>
  <si>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</si>
  <si>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</si>
  <si>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</si>
  <si>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</si>
  <si>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</si>
  <si>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</si>
  <si>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</si>
  <si>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</si>
  <si>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</si>
  <si>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</si>
  <si>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</si>
  <si>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</si>
  <si>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</si>
  <si>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</si>
  <si>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</si>
  <si>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</si>
  <si>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</si>
  <si>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</si>
  <si>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</si>
  <si>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</si>
  <si>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</si>
  <si>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</si>
  <si>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</si>
  <si>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</si>
  <si>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</si>
  <si>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</si>
  <si>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</si>
  <si>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</si>
  <si>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</si>
  <si>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</si>
  <si>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</si>
  <si>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</si>
  <si>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</si>
  <si>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</si>
  <si>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</si>
  <si>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</si>
  <si>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</si>
  <si>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</si>
  <si>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</si>
  <si>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</si>
  <si>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</si>
  <si>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</si>
  <si>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</si>
  <si>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</si>
  <si>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</si>
  <si>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</si>
  <si>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</si>
  <si>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</si>
  <si>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</si>
  <si>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</si>
  <si>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</si>
  <si>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</si>
  <si>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</si>
  <si>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</si>
  <si>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</si>
  <si>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</si>
  <si>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</si>
  <si>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</si>
  <si>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</si>
  <si>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</si>
  <si>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</si>
  <si>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</si>
  <si>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</si>
  <si>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</si>
  <si>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</si>
  <si>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</si>
  <si>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</si>
  <si>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</si>
  <si>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</si>
  <si>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</si>
  <si>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</si>
  <si>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</si>
  <si>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</si>
  <si>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</si>
  <si>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</si>
  <si>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</si>
  <si>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</si>
  <si>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</si>
  <si>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</si>
  <si>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</si>
  <si>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</si>
  <si>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</si>
  <si>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</si>
  <si>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</si>
  <si>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</si>
  <si>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</si>
  <si>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</si>
  <si>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</si>
  <si>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</si>
  <si>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</si>
  <si>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</si>
  <si>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</si>
  <si>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</si>
  <si>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</si>
  <si>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</si>
  <si>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</si>
  <si>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</si>
  <si>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</si>
  <si>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</si>
  <si>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</si>
  <si>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</si>
  <si>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</si>
  <si>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</si>
  <si>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</si>
  <si>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</si>
  <si>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</si>
  <si>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</si>
  <si>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</si>
  <si>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</si>
  <si>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</si>
  <si>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</si>
  <si>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</si>
  <si>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</si>
  <si>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</si>
  <si>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</si>
  <si>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</si>
  <si>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</si>
  <si>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</si>
  <si>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</si>
  <si>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</si>
  <si>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</si>
  <si>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</si>
  <si>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</si>
  <si>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</si>
  <si>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</si>
  <si>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</si>
  <si>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</si>
  <si>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</si>
  <si>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</si>
  <si>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</si>
  <si>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</si>
  <si>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</si>
  <si>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</si>
  <si>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</si>
  <si>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</si>
  <si>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</si>
  <si>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</si>
  <si>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</si>
  <si>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</si>
  <si>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</si>
  <si>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</si>
  <si>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</si>
  <si>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</si>
  <si>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</si>
  <si>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</si>
  <si>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</si>
  <si>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</si>
  <si>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</si>
  <si>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</si>
  <si>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</si>
  <si>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</si>
  <si>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</si>
  <si>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</si>
  <si>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</si>
  <si>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</si>
  <si>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</si>
  <si>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</si>
  <si>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</si>
  <si>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</si>
  <si>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</si>
  <si>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</si>
  <si>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</si>
  <si>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</si>
  <si>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</si>
  <si>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</si>
  <si>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</si>
  <si>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</si>
  <si>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</si>
  <si>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</si>
  <si>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</si>
  <si>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</si>
  <si>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</si>
  <si>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</si>
  <si>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</si>
  <si>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</si>
  <si>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</si>
  <si>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</si>
  <si>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</si>
  <si>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</si>
  <si>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</si>
  <si>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</si>
  <si>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</si>
  <si>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</si>
  <si>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</si>
  <si>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</si>
  <si>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</si>
  <si>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</si>
  <si>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</si>
  <si>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</si>
  <si>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</si>
  <si>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</si>
  <si>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</si>
  <si>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</si>
  <si>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</si>
  <si>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</si>
  <si>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</si>
  <si>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</si>
  <si>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</si>
  <si>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</si>
  <si>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</si>
  <si>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</si>
  <si>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</si>
  <si>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</si>
  <si>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</si>
  <si>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</si>
  <si>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</si>
  <si>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</si>
  <si>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</si>
  <si>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</si>
  <si>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</si>
  <si>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</si>
  <si>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</si>
  <si>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</si>
  <si>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</si>
  <si>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</si>
  <si>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</si>
  <si>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</si>
  <si>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</si>
  <si>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</si>
  <si>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</si>
  <si>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</si>
  <si>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</si>
  <si>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</si>
  <si>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</si>
  <si>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</si>
  <si>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</si>
  <si>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</si>
  <si>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</si>
  <si>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</si>
  <si>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</si>
  <si>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</si>
  <si>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</si>
  <si>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</si>
  <si>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</si>
  <si>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</si>
  <si>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</si>
  <si>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</si>
  <si>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</si>
  <si>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</si>
  <si>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</si>
  <si>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</si>
  <si>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</si>
  <si>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</si>
  <si>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</si>
  <si>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</si>
  <si>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</si>
  <si>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</si>
  <si>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</si>
  <si>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</si>
  <si>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</si>
  <si>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</si>
  <si>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</si>
  <si>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</si>
  <si>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</si>
  <si>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</si>
  <si>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</si>
  <si>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</si>
  <si>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</si>
  <si>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</si>
  <si>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</si>
  <si>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</si>
  <si>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</si>
  <si>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</si>
  <si>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</si>
  <si>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</si>
  <si>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</si>
  <si>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</si>
  <si>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</si>
  <si>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</si>
  <si>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</si>
  <si>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</si>
  <si>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</si>
  <si>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</si>
  <si>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</si>
  <si>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</si>
  <si>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</si>
  <si>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</si>
  <si>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</si>
  <si>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</si>
  <si>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</si>
  <si>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</si>
  <si>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</si>
  <si>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</si>
  <si>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</si>
  <si>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</si>
  <si>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</si>
  <si>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</si>
  <si>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</si>
  <si>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</si>
  <si>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</si>
  <si>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</si>
  <si>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</si>
  <si>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</si>
  <si>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</si>
  <si>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</si>
  <si>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</si>
  <si>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</si>
  <si>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</si>
  <si>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</si>
  <si>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</si>
  <si>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</si>
  <si>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</si>
  <si>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</si>
  <si>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</si>
  <si>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</si>
  <si>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</si>
  <si>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</si>
  <si>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</si>
  <si>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</si>
  <si>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</si>
  <si>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</si>
  <si>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</si>
  <si>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</si>
  <si>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</si>
  <si>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</si>
  <si>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</si>
  <si>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</si>
  <si>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</si>
  <si>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</si>
  <si>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</si>
  <si>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</si>
  <si>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</si>
  <si>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</si>
  <si>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</si>
  <si>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</si>
  <si>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</si>
  <si>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</si>
  <si>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</si>
  <si>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</si>
  <si>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</si>
  <si>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</si>
  <si>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</si>
  <si>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</si>
  <si>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</si>
  <si>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</si>
  <si>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</si>
  <si>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</si>
  <si>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</si>
  <si>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</si>
  <si>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</si>
  <si>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</si>
  <si>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</si>
  <si>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</si>
  <si>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</si>
  <si>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</si>
  <si>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</si>
  <si>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</si>
  <si>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</si>
  <si>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</si>
  <si>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</si>
  <si>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</si>
  <si>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</si>
  <si>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</si>
  <si>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</si>
  <si>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</si>
  <si>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</si>
  <si>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</si>
  <si>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</si>
  <si>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</si>
  <si>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</si>
  <si>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</si>
  <si>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</si>
  <si>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</si>
  <si>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</si>
  <si>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</si>
  <si>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</si>
  <si>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</si>
  <si>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</si>
  <si>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</si>
  <si>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</si>
  <si>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</si>
  <si>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</si>
  <si>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</si>
  <si>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</si>
  <si>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</si>
  <si>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</si>
  <si>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</si>
  <si>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</si>
  <si>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</si>
  <si>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</si>
  <si>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</si>
  <si>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</si>
  <si>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</si>
  <si>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</si>
  <si>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</si>
  <si>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</si>
  <si>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</si>
  <si>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</si>
  <si>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</si>
  <si>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</si>
  <si>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</si>
  <si>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</si>
  <si>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</si>
  <si>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</si>
  <si>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</si>
  <si>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</si>
  <si>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</si>
  <si>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</si>
  <si>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</si>
  <si>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</si>
  <si>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</si>
  <si>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</si>
  <si>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</si>
  <si>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</si>
  <si>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</si>
  <si>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</si>
  <si>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</si>
  <si>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</si>
  <si>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</si>
  <si>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</si>
  <si>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</si>
  <si>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</si>
  <si>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</si>
  <si>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</si>
  <si>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</si>
  <si>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</si>
  <si>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</si>
  <si>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</si>
  <si>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</si>
  <si>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</si>
  <si>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</si>
  <si>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</si>
  <si>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</si>
  <si>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</si>
  <si>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</si>
  <si>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</si>
  <si>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</si>
  <si>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</si>
  <si>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</si>
  <si>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</si>
  <si>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</si>
  <si>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</si>
  <si>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</si>
  <si>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</si>
  <si>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</si>
  <si>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</si>
  <si>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</si>
  <si>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</si>
  <si>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</si>
  <si>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</si>
  <si>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</si>
  <si>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</si>
  <si>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</si>
  <si>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</si>
  <si>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</si>
  <si>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</si>
  <si>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</si>
  <si>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</si>
  <si>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</si>
  <si>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</si>
  <si>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</si>
  <si>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</si>
  <si>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</si>
  <si>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</si>
  <si>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</si>
  <si>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</si>
  <si>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</si>
  <si>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</si>
  <si>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</si>
  <si>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</si>
  <si>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</si>
  <si>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</si>
  <si>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</si>
  <si>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</si>
  <si>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</si>
  <si>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</si>
  <si>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</si>
  <si>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</si>
  <si>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</si>
  <si>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</si>
  <si>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</si>
  <si>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</si>
  <si>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</si>
  <si>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</si>
  <si>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</si>
  <si>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</si>
  <si>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</si>
  <si>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</si>
  <si>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</si>
  <si>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</si>
  <si>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</si>
  <si>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</si>
  <si>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</si>
  <si>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</si>
  <si>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</si>
  <si>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</si>
  <si>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</si>
  <si>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</si>
  <si>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</si>
  <si>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</si>
  <si>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</si>
  <si>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</si>
  <si>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</si>
  <si>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</si>
  <si>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</si>
  <si>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</si>
  <si>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</si>
  <si>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</si>
  <si>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</si>
  <si>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</si>
  <si>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</si>
  <si>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</si>
  <si>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</si>
  <si>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</si>
  <si>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</si>
  <si>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</si>
  <si>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</si>
  <si>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</si>
  <si>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</si>
  <si>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</si>
  <si>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</si>
  <si>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</si>
  <si>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</si>
  <si>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</si>
  <si>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</si>
  <si>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</si>
  <si>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</si>
  <si>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</si>
  <si>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</si>
  <si>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</si>
  <si>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</si>
  <si>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</si>
  <si>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</si>
  <si>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</si>
  <si>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</si>
  <si>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</si>
  <si>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</si>
  <si>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</si>
  <si>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</si>
  <si>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</si>
  <si>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</si>
  <si>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</si>
  <si>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</si>
  <si>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</si>
  <si>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</si>
  <si>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</si>
  <si>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</si>
  <si>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</si>
  <si>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</si>
  <si>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</si>
  <si>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</si>
  <si>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</si>
  <si>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</si>
  <si>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</si>
  <si>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</si>
  <si>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</si>
  <si>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</si>
  <si>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</si>
  <si>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</si>
  <si>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</si>
  <si>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</si>
  <si>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</si>
  <si>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</si>
  <si>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</si>
  <si>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</si>
  <si>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</si>
  <si>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</si>
  <si>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</si>
  <si>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</si>
  <si>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</si>
  <si>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</si>
  <si>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</si>
  <si>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</si>
  <si>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</si>
  <si>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</si>
  <si>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</si>
  <si>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</si>
  <si>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</si>
  <si>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</si>
  <si>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</si>
  <si>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</si>
  <si>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</si>
  <si>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</si>
  <si>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</si>
  <si>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</si>
  <si>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</si>
  <si>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</si>
  <si>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</si>
  <si>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</si>
  <si>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</si>
  <si>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</si>
  <si>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</si>
  <si>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</si>
  <si>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</si>
  <si>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</si>
  <si>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</si>
  <si>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</si>
  <si>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</si>
  <si>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</si>
  <si>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</si>
  <si>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</si>
  <si>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</si>
  <si>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</si>
  <si>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</si>
  <si>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</si>
  <si>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</si>
  <si>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</si>
  <si>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</si>
  <si>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</si>
  <si>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</si>
  <si>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</si>
  <si>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</si>
  <si>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</si>
  <si>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</si>
  <si>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</si>
  <si>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</si>
  <si>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</si>
  <si>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</si>
  <si>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</si>
  <si>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</si>
  <si>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</si>
  <si>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</si>
  <si>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</si>
  <si>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</si>
  <si>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</si>
  <si>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</si>
  <si>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</si>
  <si>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</si>
  <si>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</si>
  <si>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</si>
  <si>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</si>
  <si>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</si>
  <si>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</si>
  <si>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</si>
  <si>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</si>
  <si>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</si>
  <si>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</si>
  <si>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</si>
  <si>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</si>
  <si>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</si>
  <si>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</si>
  <si>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</si>
  <si>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</si>
  <si>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</si>
  <si>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</si>
  <si>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</si>
  <si>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</si>
  <si>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</si>
  <si>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</si>
  <si>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</si>
  <si>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</si>
  <si>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</si>
  <si>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</si>
  <si>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</si>
  <si>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</si>
  <si>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</si>
  <si>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</si>
  <si>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</si>
  <si>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</si>
  <si>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</si>
  <si>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</si>
  <si>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</si>
  <si>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</si>
  <si>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</si>
  <si>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</si>
  <si>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</si>
  <si>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</si>
  <si>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</si>
  <si>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</si>
  <si>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</si>
  <si>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</si>
  <si>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</si>
  <si>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</si>
  <si>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</si>
  <si>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</si>
  <si>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</si>
  <si>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</si>
  <si>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</si>
  <si>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</si>
  <si>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</si>
  <si>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</si>
  <si>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</si>
  <si>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</si>
  <si>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</si>
  <si>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</si>
  <si>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</si>
  <si>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</si>
  <si>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</si>
  <si>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</si>
  <si>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</si>
  <si>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</si>
  <si>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</si>
  <si>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</si>
  <si>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</si>
  <si>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</si>
  <si>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</si>
  <si>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</si>
  <si>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</si>
  <si>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</si>
  <si>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</si>
  <si>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</si>
  <si>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</si>
  <si>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</si>
  <si>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</si>
  <si>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</si>
  <si>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</si>
  <si>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</si>
  <si>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</si>
  <si>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</si>
  <si>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</si>
  <si>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</si>
  <si>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</si>
  <si>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</si>
  <si>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</si>
  <si>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</si>
  <si>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</si>
  <si>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</si>
  <si>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</si>
  <si>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</si>
  <si>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</si>
  <si>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</si>
  <si>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</si>
  <si>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</si>
  <si>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</si>
  <si>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</si>
  <si>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</si>
  <si>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</si>
  <si>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</si>
  <si>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</si>
  <si>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</si>
  <si>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</si>
  <si>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</si>
  <si>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</si>
  <si>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</si>
  <si>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</si>
  <si>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</si>
  <si>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</si>
  <si>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</si>
  <si>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</si>
  <si>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</si>
  <si>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</si>
  <si>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</si>
  <si>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</si>
  <si>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</si>
  <si>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</si>
  <si>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</si>
  <si>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</si>
  <si>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</si>
  <si>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</si>
  <si>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</si>
  <si>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</si>
  <si>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</si>
  <si>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</si>
  <si>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</si>
  <si>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</si>
  <si>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</si>
  <si>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</si>
  <si>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</si>
  <si>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</si>
  <si>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</si>
  <si>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</si>
  <si>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</si>
  <si>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</si>
  <si>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</si>
  <si>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</si>
  <si>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</si>
  <si>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</si>
  <si>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</si>
  <si>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</si>
  <si>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</si>
  <si>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</si>
  <si>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</si>
  <si>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</si>
  <si>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</si>
  <si>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</si>
  <si>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</si>
  <si>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</si>
  <si>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</si>
  <si>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</si>
  <si>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</si>
  <si>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</si>
  <si>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</si>
  <si>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</si>
  <si>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</si>
  <si>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</si>
  <si>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</si>
  <si>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</si>
  <si>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</si>
  <si>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</si>
  <si>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</si>
  <si>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</si>
  <si>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</si>
  <si>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</si>
  <si>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</si>
  <si>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</si>
  <si>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</si>
  <si>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</si>
  <si>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</si>
  <si>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</si>
  <si>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</si>
  <si>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</si>
  <si>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</si>
  <si>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</si>
  <si>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</si>
  <si>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</si>
  <si>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</si>
  <si>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</si>
  <si>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</si>
  <si>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</si>
  <si>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</si>
  <si>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</si>
  <si>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</si>
  <si>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</si>
  <si>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</si>
  <si>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</si>
  <si>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</si>
  <si>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</si>
  <si>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</si>
  <si>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</si>
  <si>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</si>
  <si>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</si>
  <si>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</si>
  <si>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</si>
  <si>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</si>
  <si>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</si>
  <si>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</si>
  <si>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</si>
  <si>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</si>
  <si>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</si>
  <si>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</si>
  <si>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</si>
  <si>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</si>
  <si>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</si>
  <si>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</si>
  <si>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</si>
  <si>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</si>
  <si>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</si>
  <si>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</si>
  <si>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</si>
  <si>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</si>
  <si>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</si>
  <si>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</si>
  <si>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</si>
  <si>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</si>
  <si>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</si>
  <si>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</si>
  <si>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</si>
  <si>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</si>
  <si>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</si>
  <si>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</si>
  <si>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</si>
  <si>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</si>
  <si>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</si>
  <si>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</si>
  <si>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</si>
  <si>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</si>
  <si>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</si>
  <si>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</si>
  <si>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</si>
  <si>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</si>
  <si>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</si>
  <si>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</si>
  <si>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</si>
  <si>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</si>
  <si>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</si>
  <si>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</si>
  <si>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</si>
  <si>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</si>
  <si>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</si>
  <si>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</si>
  <si>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</si>
  <si>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</si>
  <si>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</si>
  <si>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</si>
  <si>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</si>
  <si>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</si>
  <si>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</si>
  <si>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</si>
  <si>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</si>
  <si>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</si>
  <si>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</si>
  <si>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</si>
  <si>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</si>
  <si>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</si>
  <si>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</si>
  <si>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</si>
  <si>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</si>
  <si>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</si>
  <si>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</si>
  <si>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</si>
  <si>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</si>
  <si>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</si>
  <si>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</si>
  <si>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</si>
  <si>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</si>
  <si>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</si>
  <si>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</si>
  <si>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</si>
  <si>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</si>
  <si>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</si>
  <si>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</si>
  <si>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</si>
  <si>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</si>
  <si>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</si>
  <si>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</si>
  <si>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</si>
  <si>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</si>
  <si>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</si>
  <si>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</si>
  <si>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</si>
  <si>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</si>
  <si>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</si>
  <si>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</si>
  <si>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</si>
  <si>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</si>
  <si>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</si>
  <si>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</si>
  <si>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</si>
  <si>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</si>
  <si>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</si>
  <si>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</si>
  <si>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</si>
  <si>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</si>
  <si>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</si>
  <si>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</si>
  <si>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</si>
  <si>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</si>
  <si>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</si>
  <si>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</si>
  <si>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</si>
  <si>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</si>
  <si>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</si>
  <si>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</si>
  <si>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</si>
  <si>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</si>
  <si>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</si>
  <si>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</si>
  <si>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</si>
  <si>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</si>
  <si>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</si>
  <si>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</si>
  <si>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</si>
  <si>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</si>
  <si>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</si>
  <si>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</si>
  <si>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</si>
  <si>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</si>
  <si>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</si>
  <si>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</si>
  <si>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</si>
  <si>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</si>
  <si>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</si>
  <si>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</si>
  <si>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</si>
  <si>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</si>
  <si>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</si>
  <si>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</si>
  <si>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</si>
  <si>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</si>
  <si>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</si>
  <si>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</si>
  <si>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</si>
  <si>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</si>
  <si>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</si>
  <si>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</si>
  <si>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</si>
  <si>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</si>
  <si>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</si>
  <si>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</si>
  <si>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</si>
  <si>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</si>
  <si>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</si>
  <si>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</si>
  <si>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</si>
  <si>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</si>
  <si>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</si>
  <si>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</si>
  <si>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</si>
  <si>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</si>
  <si>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</si>
  <si>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</si>
  <si>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</si>
  <si>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</si>
  <si>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</si>
  <si>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</si>
  <si>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</si>
  <si>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</si>
  <si>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</si>
  <si>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</si>
  <si>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</si>
  <si>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</si>
  <si>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</si>
  <si>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</si>
  <si>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</si>
  <si>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</si>
  <si>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</si>
  <si>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</si>
  <si>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</si>
  <si>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</si>
  <si>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</si>
  <si>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</si>
  <si>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</si>
  <si>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</si>
  <si>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</si>
  <si>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</si>
  <si>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</si>
  <si>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</si>
  <si>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</si>
  <si>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</si>
  <si>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</si>
  <si>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</si>
  <si>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</si>
  <si>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</si>
  <si>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</si>
  <si>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</si>
  <si>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</si>
  <si>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</si>
  <si>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</si>
  <si>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</si>
  <si>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</si>
  <si>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</si>
  <si>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</si>
  <si>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</si>
  <si>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</si>
  <si>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</si>
  <si>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</si>
  <si>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</si>
  <si>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</si>
  <si>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</si>
  <si>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</si>
  <si>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</si>
  <si>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</si>
  <si>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</si>
  <si>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</si>
  <si>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</si>
  <si>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</si>
  <si>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</si>
  <si>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</si>
  <si>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</si>
  <si>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</si>
  <si>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</si>
  <si>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</si>
  <si>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</si>
  <si>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</si>
  <si>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</si>
  <si>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</si>
  <si>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</si>
  <si>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</si>
  <si>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</si>
  <si>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</si>
  <si>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</si>
  <si>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</si>
  <si>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</si>
  <si>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</si>
  <si>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</si>
  <si>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</si>
  <si>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</si>
  <si>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</si>
  <si>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</si>
  <si>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</si>
  <si>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</si>
  <si>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</si>
  <si>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</si>
  <si>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</si>
  <si>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</si>
  <si>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</si>
  <si>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</si>
  <si>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</si>
  <si>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</si>
  <si>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</si>
  <si>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</si>
  <si>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</si>
  <si>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</si>
  <si>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</si>
  <si>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</si>
  <si>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</si>
  <si>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</si>
  <si>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</si>
  <si>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</si>
  <si>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</si>
  <si>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</si>
  <si>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</si>
  <si>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</si>
  <si>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</si>
  <si>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</si>
  <si>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</si>
  <si>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</si>
  <si>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</si>
  <si>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</si>
  <si>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</si>
  <si>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</si>
  <si>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</si>
  <si>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</si>
  <si>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</si>
  <si>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</si>
  <si>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</si>
  <si>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</si>
  <si>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</si>
  <si>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</si>
  <si>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</si>
  <si>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</si>
  <si>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</si>
  <si>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</si>
  <si>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</si>
  <si>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</si>
  <si>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</si>
  <si>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</si>
  <si>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</si>
  <si>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</si>
  <si>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</si>
  <si>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</si>
  <si>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</si>
  <si>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</si>
  <si>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</si>
  <si>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</si>
  <si>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</si>
  <si>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</si>
  <si>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</si>
  <si>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</si>
  <si>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</si>
  <si>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</si>
  <si>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</si>
  <si>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</si>
  <si>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</si>
  <si>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</si>
  <si>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</si>
  <si>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</si>
  <si>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</si>
  <si>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</si>
  <si>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</si>
  <si>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</si>
  <si>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</si>
  <si>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</si>
  <si>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</si>
  <si>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</si>
  <si>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</si>
  <si>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</si>
  <si>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</si>
  <si>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</si>
  <si>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</si>
  <si>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</si>
  <si>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</si>
  <si>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</si>
  <si>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</si>
  <si>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</si>
  <si>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</si>
  <si>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</si>
  <si>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</si>
  <si>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</si>
  <si>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</si>
  <si>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</si>
  <si>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</si>
  <si>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</si>
  <si>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</si>
  <si>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</si>
  <si>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</si>
  <si>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</si>
  <si>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</si>
  <si>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</si>
  <si>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</si>
  <si>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</si>
  <si>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</si>
  <si>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</si>
  <si>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</si>
  <si>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</si>
  <si>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</si>
  <si>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</si>
  <si>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</si>
  <si>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</si>
  <si>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</si>
  <si>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</si>
  <si>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</si>
  <si>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</si>
  <si>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</si>
  <si>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</si>
  <si>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</si>
  <si>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</si>
  <si>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</si>
  <si>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</si>
  <si>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</si>
  <si>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</si>
  <si>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</si>
  <si>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</si>
  <si>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</si>
  <si>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</si>
  <si>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</si>
  <si>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</si>
  <si>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</si>
  <si>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</si>
  <si>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</si>
  <si>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</si>
  <si>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</si>
  <si>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</si>
  <si>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</si>
  <si>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</si>
  <si>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</si>
  <si>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</si>
  <si>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</si>
  <si>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</si>
  <si>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</si>
  <si>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</si>
  <si>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</si>
  <si>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</si>
  <si>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</si>
  <si>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</si>
  <si>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</si>
  <si>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</si>
  <si>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</si>
  <si>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</si>
  <si>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</si>
  <si>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</si>
  <si>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</si>
  <si>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</si>
  <si>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</si>
  <si>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</si>
  <si>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</si>
  <si>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</si>
  <si>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</si>
  <si>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</si>
  <si>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</si>
  <si>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</si>
  <si>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</si>
  <si>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</si>
  <si>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</si>
  <si>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</si>
  <si>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</si>
  <si>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</si>
  <si>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</si>
  <si>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</si>
  <si>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</si>
  <si>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</si>
  <si>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</si>
  <si>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</si>
  <si>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</si>
  <si>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</si>
  <si>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</si>
  <si>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</si>
  <si>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</si>
  <si>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</si>
  <si>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</si>
  <si>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</si>
  <si>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</si>
  <si>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</si>
  <si>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</si>
  <si>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</si>
  <si>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</si>
  <si>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</si>
  <si>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</si>
  <si>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</si>
  <si>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</si>
  <si>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</si>
  <si>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</si>
  <si>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</si>
  <si>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</si>
  <si>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</si>
  <si>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</si>
  <si>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</si>
  <si>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</si>
  <si>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</si>
  <si>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</si>
  <si>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</si>
  <si>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</si>
  <si>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</si>
  <si>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</si>
  <si>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</si>
  <si>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</si>
  <si>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</si>
  <si>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</si>
  <si>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</si>
  <si>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</si>
  <si>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</si>
  <si>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</si>
  <si>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</si>
  <si>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</si>
  <si>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</si>
  <si>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</si>
  <si>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</si>
  <si>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</si>
  <si>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</si>
  <si>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</si>
  <si>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</si>
  <si>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</si>
  <si>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</si>
  <si>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</si>
  <si>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</si>
  <si>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</si>
  <si>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</si>
  <si>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</si>
  <si>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</si>
  <si>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</si>
  <si>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</si>
  <si>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</si>
  <si>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</si>
  <si>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</si>
  <si>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</si>
  <si>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</si>
  <si>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</si>
  <si>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</si>
  <si>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</si>
  <si>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</si>
  <si>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</si>
  <si>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</si>
  <si>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</si>
  <si>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</si>
  <si>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</si>
  <si>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</si>
  <si>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</si>
  <si>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</si>
  <si>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</si>
  <si>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</si>
  <si>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</si>
  <si>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</si>
  <si>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</si>
  <si>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</si>
  <si>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</si>
  <si>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</si>
  <si>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</si>
  <si>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</si>
  <si>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</si>
  <si>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</si>
  <si>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</si>
  <si>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</si>
  <si>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</si>
  <si>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</si>
  <si>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</si>
  <si>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</si>
  <si>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</si>
  <si>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</si>
  <si>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</si>
  <si>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</si>
  <si>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</si>
  <si>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</si>
  <si>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</si>
  <si>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</si>
  <si>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</si>
  <si>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</si>
  <si>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</si>
  <si>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</si>
  <si>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</si>
  <si>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</si>
  <si>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</si>
  <si>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</si>
  <si>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</si>
  <si>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</si>
  <si>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</si>
  <si>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</si>
  <si>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</si>
  <si>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</si>
  <si>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</si>
  <si>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</si>
  <si>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</si>
  <si>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</si>
  <si>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</si>
  <si>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</si>
  <si>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</si>
  <si>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</si>
  <si>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</si>
  <si>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</si>
  <si>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</si>
  <si>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</si>
  <si>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</si>
  <si>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</si>
  <si>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</si>
  <si>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</si>
  <si>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</si>
  <si>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</si>
  <si>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</si>
  <si>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</si>
  <si>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</si>
  <si>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</si>
  <si>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</si>
  <si>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</si>
  <si>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</si>
  <si>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</si>
  <si>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</si>
  <si>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</si>
  <si>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</si>
  <si>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</si>
  <si>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</si>
  <si>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</si>
  <si>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</si>
  <si>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</si>
  <si>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</si>
  <si>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</si>
  <si>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</si>
  <si>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</si>
  <si>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</si>
  <si>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</si>
  <si>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</si>
  <si>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</si>
  <si>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</si>
  <si>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</si>
  <si>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</si>
  <si>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</si>
  <si>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</si>
  <si>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</si>
  <si>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</si>
  <si>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</si>
  <si>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</si>
  <si>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</si>
  <si>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</si>
  <si>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</si>
  <si>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</si>
  <si>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</si>
  <si>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</si>
  <si>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</si>
  <si>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</si>
  <si>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</si>
  <si>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</si>
  <si>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</si>
  <si>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</si>
  <si>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</si>
  <si>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</si>
  <si>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</si>
  <si>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</si>
  <si>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</si>
  <si>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</si>
  <si>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</si>
  <si>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</si>
  <si>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</si>
  <si>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</si>
  <si>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</si>
  <si>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</si>
  <si>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</si>
  <si>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</si>
  <si>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</si>
  <si>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</si>
  <si>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</si>
  <si>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</si>
  <si>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</si>
  <si>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</si>
  <si>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</si>
  <si>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</si>
  <si>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</si>
  <si>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</si>
  <si>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</si>
  <si>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</si>
  <si>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</si>
  <si>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</si>
  <si>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</si>
  <si>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</si>
  <si>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</si>
  <si>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</si>
  <si>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</si>
  <si>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</si>
  <si>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</si>
  <si>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</si>
  <si>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</si>
  <si>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</si>
  <si>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</si>
  <si>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</si>
  <si>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</si>
  <si>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</si>
  <si>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</si>
  <si>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</si>
  <si>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</si>
  <si>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</si>
  <si>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</si>
  <si>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</si>
  <si>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</si>
  <si>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</si>
  <si>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</si>
  <si>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</si>
  <si>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</si>
  <si>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</si>
  <si>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</si>
  <si>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</si>
  <si>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</si>
  <si>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</si>
  <si>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</si>
  <si>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</si>
  <si>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</si>
  <si>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</si>
  <si>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</si>
  <si>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</si>
  <si>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</si>
  <si>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</si>
  <si>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</si>
  <si>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</si>
  <si>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</si>
  <si>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</si>
  <si>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</si>
  <si>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</si>
  <si>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</si>
  <si>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</si>
  <si>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</si>
  <si>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</si>
  <si>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</si>
  <si>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</si>
  <si>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</si>
  <si>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</si>
  <si>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</si>
  <si>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</si>
  <si>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</si>
  <si>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</si>
  <si>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</si>
  <si>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</si>
  <si>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</si>
  <si>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</si>
  <si>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</si>
  <si>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</si>
  <si>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</si>
  <si>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</si>
  <si>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</si>
  <si>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</si>
  <si>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</si>
  <si>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</si>
  <si>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</si>
  <si>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</si>
  <si>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</si>
  <si>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</si>
  <si>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</si>
  <si>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</si>
  <si>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</si>
  <si>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</si>
  <si>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</si>
  <si>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</si>
  <si>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</si>
  <si>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</si>
  <si>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</si>
  <si>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</si>
  <si>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</si>
  <si>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</si>
  <si>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</si>
  <si>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</si>
  <si>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</si>
  <si>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</si>
  <si>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</si>
  <si>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</si>
  <si>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</si>
  <si>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</si>
  <si>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</si>
  <si>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</si>
  <si>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</si>
  <si>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</si>
  <si>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</si>
  <si>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</si>
  <si>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</si>
  <si>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</si>
  <si>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</si>
  <si>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</si>
  <si>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</si>
  <si>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</si>
  <si>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</si>
  <si>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</si>
  <si>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</si>
  <si>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</si>
  <si>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</si>
  <si>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</si>
  <si>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</si>
  <si>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</si>
  <si>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</si>
  <si>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</si>
  <si>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</si>
  <si>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</si>
  <si>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</si>
  <si>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</si>
  <si>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</si>
  <si>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</si>
  <si>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</si>
  <si>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</si>
  <si>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</si>
  <si>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</si>
  <si>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</si>
  <si>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</si>
  <si>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</si>
  <si>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</si>
  <si>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</si>
  <si>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</si>
  <si>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</si>
  <si>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</si>
  <si>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</si>
  <si>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</si>
  <si>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</si>
  <si>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</si>
  <si>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</si>
  <si>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</si>
  <si>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</si>
  <si>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</si>
  <si>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</si>
  <si>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</si>
  <si>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</si>
  <si>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</si>
  <si>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</si>
  <si>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</si>
  <si>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</si>
  <si>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</si>
  <si>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</si>
  <si>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</si>
  <si>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</si>
  <si>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</si>
  <si>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</si>
  <si>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</si>
  <si>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</si>
  <si>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</si>
  <si>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</si>
  <si>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</si>
  <si>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</si>
  <si>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</si>
  <si>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</si>
  <si>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</si>
  <si>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</si>
  <si>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</si>
  <si>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</si>
  <si>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</si>
  <si>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</si>
  <si>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</si>
  <si>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</si>
  <si>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</si>
  <si>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</si>
  <si>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</si>
  <si>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</si>
  <si>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</si>
  <si>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</si>
  <si>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</si>
  <si>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</si>
  <si>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</si>
  <si>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</si>
  <si>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</si>
  <si>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</si>
  <si>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</si>
  <si>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</si>
  <si>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</si>
  <si>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</si>
  <si>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</si>
  <si>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</si>
  <si>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</si>
  <si>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</si>
  <si>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</si>
  <si>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</si>
  <si>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</si>
  <si>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</si>
  <si>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</si>
  <si>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</si>
  <si>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</si>
  <si>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</si>
  <si>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</si>
  <si>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</si>
  <si>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</si>
  <si>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</si>
  <si>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</si>
  <si>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</si>
  <si>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</si>
  <si>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</si>
  <si>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</si>
  <si>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</si>
  <si>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</si>
  <si>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</si>
  <si>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</si>
  <si>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</si>
  <si>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</si>
  <si>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</si>
  <si>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</si>
  <si>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</si>
  <si>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</si>
  <si>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</si>
  <si>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</si>
  <si>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</si>
  <si>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</si>
  <si>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</si>
  <si>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</si>
  <si>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</si>
  <si>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</si>
  <si>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</si>
  <si>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</si>
  <si>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</si>
  <si>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</si>
  <si>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</si>
  <si>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</si>
  <si>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</si>
  <si>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</si>
  <si>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</si>
  <si>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</si>
  <si>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</si>
  <si>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</si>
  <si>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</si>
  <si>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</si>
  <si>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</si>
  <si>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</si>
  <si>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</si>
  <si>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</si>
  <si>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</si>
  <si>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</si>
  <si>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</si>
  <si>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</si>
  <si>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</si>
  <si>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</si>
  <si>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</si>
  <si>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</si>
  <si>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</si>
  <si>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</si>
  <si>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</si>
  <si>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</si>
  <si>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</si>
  <si>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</si>
  <si>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</si>
  <si>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</si>
  <si>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</si>
  <si>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</si>
  <si>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</si>
  <si>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</si>
  <si>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</si>
  <si>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</si>
  <si>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</si>
  <si>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</si>
  <si>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</si>
  <si>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</si>
  <si>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</si>
  <si>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</si>
  <si>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</si>
  <si>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</si>
  <si>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</si>
  <si>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</si>
  <si>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</si>
  <si>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</si>
  <si>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</si>
  <si>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</si>
  <si>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</si>
  <si>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</si>
  <si>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</si>
  <si>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</si>
  <si>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</si>
  <si>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</si>
  <si>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</si>
  <si>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</si>
  <si>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</si>
  <si>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</si>
  <si>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</si>
  <si>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</si>
  <si>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</si>
  <si>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</si>
  <si>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</si>
  <si>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</si>
  <si>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</si>
  <si>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</si>
  <si>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</si>
  <si>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</si>
  <si>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</si>
  <si>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</si>
  <si>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</si>
  <si>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</si>
  <si>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</si>
  <si>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</si>
  <si>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</si>
  <si>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</si>
  <si>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</si>
  <si>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</si>
  <si>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</si>
  <si>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</si>
  <si>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</si>
  <si>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</si>
  <si>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</si>
  <si>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</si>
  <si>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</si>
  <si>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</si>
  <si>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</si>
  <si>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</si>
  <si>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</si>
  <si>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</si>
  <si>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</si>
  <si>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</si>
  <si>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</si>
  <si>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</si>
  <si>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</si>
  <si>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</si>
  <si>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</si>
  <si>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</si>
  <si>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</si>
  <si>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</si>
  <si>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</si>
  <si>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</si>
  <si>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</si>
  <si>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</si>
  <si>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</si>
  <si>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</si>
  <si>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</si>
  <si>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</si>
  <si>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</si>
  <si>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</si>
  <si>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</si>
  <si>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</si>
  <si>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</si>
  <si>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</si>
  <si>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</si>
  <si>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</si>
  <si>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</si>
  <si>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</si>
  <si>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</si>
  <si>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</si>
  <si>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</si>
  <si>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</si>
  <si>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</si>
  <si>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</si>
  <si>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</si>
  <si>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</si>
  <si>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</si>
  <si>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</si>
  <si>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</si>
  <si>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</si>
  <si>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</si>
  <si>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</si>
  <si>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</si>
  <si>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</si>
  <si>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</si>
  <si>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</si>
  <si>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</si>
  <si>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</si>
  <si>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</si>
  <si>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</si>
  <si>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</si>
  <si>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</si>
  <si>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</si>
  <si>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</si>
  <si>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</si>
  <si>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</si>
  <si>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</si>
  <si>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</si>
  <si>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</si>
  <si>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</si>
  <si>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</si>
  <si>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</si>
  <si>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</si>
  <si>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</si>
  <si>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</si>
  <si>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</si>
  <si>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</si>
  <si>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</si>
  <si>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</si>
  <si>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</si>
  <si>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</si>
  <si>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</si>
  <si>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</si>
  <si>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</si>
  <si>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</si>
  <si>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</si>
  <si>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</si>
  <si>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</si>
  <si>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</si>
  <si>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</si>
  <si>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</si>
  <si>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</si>
  <si>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</si>
  <si>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</si>
  <si>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</si>
  <si>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</si>
  <si>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</si>
  <si>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</si>
  <si>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</si>
  <si>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</si>
  <si>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</si>
  <si>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</si>
  <si>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</si>
  <si>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</si>
  <si>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</si>
  <si>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</si>
  <si>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</si>
  <si>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</si>
  <si>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</si>
  <si>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</si>
  <si>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</si>
  <si>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</si>
  <si>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</si>
  <si>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</si>
  <si>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</si>
  <si>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</si>
  <si>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</si>
  <si>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</si>
  <si>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</si>
  <si>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</si>
  <si>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</si>
  <si>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</si>
  <si>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</si>
  <si>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</si>
  <si>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</si>
  <si>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</si>
  <si>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</si>
  <si>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</si>
  <si>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</si>
  <si>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</si>
  <si>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</si>
  <si>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</si>
  <si>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</si>
  <si>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</si>
  <si>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</si>
  <si>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</si>
  <si>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</si>
  <si>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</si>
  <si>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</si>
  <si>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</si>
  <si>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</si>
  <si>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</si>
  <si>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</si>
  <si>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</si>
  <si>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</si>
  <si>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</si>
  <si>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</si>
  <si>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</si>
  <si>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</si>
  <si>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</si>
  <si>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</si>
  <si>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</si>
  <si>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</si>
  <si>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</si>
  <si>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</si>
  <si>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</si>
  <si>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</si>
  <si>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</si>
  <si>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</si>
  <si>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</si>
  <si>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</si>
  <si>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</si>
  <si>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</si>
  <si>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</si>
  <si>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</si>
  <si>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</si>
  <si>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</si>
  <si>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</si>
  <si>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</si>
  <si>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</si>
  <si>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</si>
  <si>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</si>
  <si>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</si>
  <si>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</si>
  <si>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</si>
  <si>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</si>
  <si>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</si>
  <si>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</si>
  <si>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</si>
  <si>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</si>
  <si>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</si>
  <si>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</si>
  <si>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</si>
  <si>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</si>
  <si>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</si>
  <si>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</si>
  <si>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</si>
  <si>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</si>
  <si>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</si>
  <si>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</si>
  <si>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</si>
  <si>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</si>
  <si>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</si>
  <si>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</si>
  <si>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</si>
  <si>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</si>
  <si>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</si>
  <si>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</si>
  <si>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</si>
  <si>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</si>
  <si>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</si>
  <si>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</si>
  <si>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</si>
  <si>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</si>
  <si>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</si>
  <si>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</si>
  <si>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</si>
  <si>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</si>
  <si>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</si>
  <si>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</si>
  <si>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</si>
  <si>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</si>
  <si>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</si>
  <si>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</si>
  <si>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</si>
  <si>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</si>
  <si>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</si>
  <si>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</si>
  <si>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</si>
  <si>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</si>
  <si>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</si>
  <si>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</si>
  <si>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</si>
  <si>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</si>
  <si>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</si>
  <si>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</si>
  <si>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</si>
  <si>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</si>
  <si>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</si>
  <si>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</si>
  <si>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</si>
  <si>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</si>
  <si>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</si>
  <si>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</si>
  <si>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</si>
  <si>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</si>
  <si>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</si>
  <si>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</si>
  <si>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</si>
  <si>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</si>
  <si>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</si>
  <si>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</si>
  <si>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</si>
  <si>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</si>
  <si>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</si>
  <si>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</si>
  <si>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</si>
  <si>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</si>
  <si>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</si>
  <si>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</si>
  <si>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</si>
  <si>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</si>
  <si>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</si>
  <si>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</si>
  <si>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</si>
  <si>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</si>
  <si>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</si>
  <si>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</si>
  <si>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</si>
  <si>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</si>
  <si>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</si>
  <si>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</si>
  <si>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</si>
  <si>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</si>
  <si>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</si>
  <si>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</si>
  <si>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</si>
  <si>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</si>
  <si>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</si>
  <si>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</si>
  <si>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</si>
  <si>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</si>
  <si>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</si>
  <si>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</si>
  <si>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</si>
  <si>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</si>
  <si>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</si>
  <si>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</si>
  <si>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</si>
  <si>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</si>
  <si>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</si>
  <si>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</si>
  <si>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</si>
  <si>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</si>
  <si>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</si>
  <si>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</si>
  <si>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</si>
  <si>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</si>
  <si>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</si>
  <si>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</si>
  <si>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</si>
  <si>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</si>
  <si>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</si>
  <si>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</si>
  <si>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</si>
  <si>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</si>
  <si>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</si>
  <si>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</si>
  <si>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</si>
  <si>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</si>
  <si>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</si>
  <si>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</si>
  <si>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</si>
  <si>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</si>
  <si>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</si>
  <si>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</si>
  <si>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</si>
  <si>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</si>
  <si>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</si>
  <si>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</si>
  <si>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</si>
  <si>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</si>
  <si>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</si>
  <si>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</si>
  <si>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</si>
  <si>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</si>
  <si>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</si>
  <si>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</si>
  <si>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</si>
  <si>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</si>
  <si>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</si>
  <si>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</si>
  <si>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</si>
  <si>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</si>
  <si>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</si>
  <si>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</si>
  <si>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</si>
  <si>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</si>
  <si>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</si>
  <si>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</si>
  <si>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</si>
  <si>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</si>
  <si>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</si>
  <si>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</si>
  <si>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</si>
  <si>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</si>
  <si>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</si>
  <si>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</si>
  <si>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</si>
  <si>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</si>
  <si>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</si>
  <si>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</si>
  <si>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</si>
  <si>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</si>
  <si>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</si>
  <si>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</si>
  <si>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</si>
  <si>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</si>
  <si>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</si>
  <si>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</si>
  <si>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</si>
  <si>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</si>
  <si>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</si>
  <si>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</si>
  <si>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</si>
  <si>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</si>
  <si>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</si>
  <si>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</si>
  <si>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</si>
  <si>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</si>
  <si>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</si>
  <si>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</si>
  <si>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</si>
  <si>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</si>
  <si>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</si>
  <si>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</si>
  <si>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</si>
  <si>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</si>
  <si>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</si>
  <si>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</si>
  <si>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</si>
  <si>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</si>
  <si>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</si>
  <si>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</si>
  <si>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</si>
  <si>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</si>
  <si>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</si>
  <si>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</si>
  <si>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</si>
  <si>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</si>
  <si>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</si>
  <si>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</si>
  <si>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</si>
  <si>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</si>
  <si>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</si>
  <si>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</si>
  <si>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</si>
  <si>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</si>
  <si>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</si>
  <si>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</si>
  <si>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</si>
  <si>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</si>
  <si>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</si>
  <si>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</si>
  <si>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</si>
  <si>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</si>
  <si>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</si>
  <si>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</si>
  <si>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</si>
  <si>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</si>
  <si>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</si>
  <si>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</si>
  <si>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</si>
  <si>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</si>
  <si>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</si>
  <si>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</si>
  <si>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</si>
  <si>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</si>
  <si>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</si>
  <si>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</si>
  <si>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</si>
  <si>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</si>
  <si>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</si>
  <si>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</si>
  <si>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</si>
  <si>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</si>
  <si>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</si>
  <si>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</si>
  <si>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</si>
  <si>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</si>
  <si>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</si>
  <si>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</si>
  <si>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</si>
  <si>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</si>
  <si>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</si>
  <si>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</si>
  <si>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</si>
  <si>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</si>
  <si>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</si>
  <si>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</si>
  <si>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</si>
  <si>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</si>
  <si>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</si>
  <si>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</si>
  <si>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</si>
  <si>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</si>
  <si>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</si>
  <si>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</si>
  <si>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</si>
  <si>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</si>
  <si>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</si>
  <si>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</si>
  <si>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</si>
  <si>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</si>
  <si>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</si>
  <si>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</si>
  <si>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</si>
  <si>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</si>
  <si>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</si>
  <si>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</si>
  <si>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</si>
  <si>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</si>
  <si>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</si>
  <si>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</si>
  <si>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</si>
  <si>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</si>
  <si>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</si>
  <si>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</si>
  <si>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</si>
  <si>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</si>
  <si>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</si>
  <si>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</si>
  <si>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</si>
  <si>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</si>
  <si>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</si>
  <si>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</si>
  <si>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</si>
  <si>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</si>
  <si>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</si>
  <si>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</si>
  <si>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</si>
  <si>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</si>
  <si>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</si>
  <si>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</si>
  <si>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</si>
  <si>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</si>
  <si>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</si>
  <si>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</si>
  <si>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</si>
  <si>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</si>
  <si>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</si>
  <si>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</si>
  <si>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</si>
  <si>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</si>
  <si>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</si>
  <si>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</si>
  <si>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</si>
  <si>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</si>
  <si>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</si>
  <si>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</si>
  <si>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</si>
  <si>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</si>
  <si>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</si>
  <si>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</si>
  <si>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</si>
  <si>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</si>
  <si>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</si>
  <si>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</si>
  <si>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</si>
  <si>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</si>
  <si>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</si>
  <si>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</si>
  <si>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</si>
  <si>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</si>
  <si>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</si>
  <si>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</si>
  <si>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</si>
  <si>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</si>
  <si>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</si>
  <si>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</si>
  <si>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</si>
  <si>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</si>
  <si>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</si>
  <si>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</si>
  <si>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</si>
  <si>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</si>
  <si>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</si>
  <si>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</si>
  <si>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</si>
  <si>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</si>
  <si>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</si>
  <si>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</si>
  <si>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</si>
  <si>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</si>
  <si>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</si>
  <si>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</si>
  <si>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</si>
  <si>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</si>
  <si>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</si>
  <si>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</si>
  <si>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</si>
  <si>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</si>
  <si>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</si>
  <si>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</si>
  <si>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</si>
  <si>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</si>
  <si>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</si>
  <si>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</si>
  <si>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</si>
  <si>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</si>
  <si>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</si>
  <si>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</si>
  <si>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</si>
  <si>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</si>
  <si>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</si>
  <si>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</si>
  <si>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</si>
  <si>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</si>
  <si>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</si>
  <si>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</si>
  <si>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</si>
  <si>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</si>
  <si>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</si>
  <si>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</si>
  <si>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</si>
  <si>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</si>
  <si>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</si>
  <si>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</si>
  <si>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</si>
  <si>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</si>
  <si>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</si>
  <si>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</si>
  <si>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</si>
  <si>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</si>
  <si>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</si>
  <si>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</si>
  <si>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</si>
  <si>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</si>
  <si>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</si>
  <si>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</si>
  <si>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</si>
  <si>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</si>
  <si>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</si>
  <si>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</si>
  <si>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</si>
  <si>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</si>
  <si>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</si>
  <si>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</si>
  <si>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</si>
  <si>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</si>
  <si>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</si>
  <si>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</si>
  <si>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</si>
  <si>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</si>
  <si>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</si>
  <si>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</si>
  <si>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</si>
  <si>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</si>
  <si>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</si>
  <si>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</si>
  <si>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</si>
  <si>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</si>
  <si>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</si>
  <si>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</si>
  <si>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</si>
  <si>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</si>
  <si>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</si>
  <si>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</si>
  <si>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</si>
  <si>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</si>
  <si>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</si>
  <si>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</si>
  <si>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</si>
  <si>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</si>
  <si>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</si>
  <si>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</si>
  <si>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</si>
  <si>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</si>
  <si>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</si>
  <si>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</si>
  <si>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</si>
  <si>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</si>
  <si>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</si>
  <si>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</si>
  <si>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</si>
  <si>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</si>
  <si>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</si>
  <si>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</si>
  <si>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</si>
  <si>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</si>
  <si>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</si>
  <si>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</si>
  <si>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</si>
  <si>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</si>
  <si>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</si>
  <si>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</si>
  <si>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</si>
  <si>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</si>
  <si>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</si>
  <si>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</si>
  <si>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</si>
  <si>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</si>
  <si>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</si>
  <si>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</si>
  <si>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</si>
  <si>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</si>
  <si>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</si>
  <si>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</si>
  <si>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</si>
  <si>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</si>
  <si>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</si>
  <si>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</si>
  <si>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</si>
  <si>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</si>
  <si>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</si>
  <si>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</si>
  <si>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</si>
  <si>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</si>
  <si>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</si>
  <si>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</si>
  <si>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</si>
  <si>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</si>
  <si>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</si>
  <si>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</si>
  <si>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</si>
  <si>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</si>
  <si>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</si>
  <si>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</si>
  <si>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</si>
  <si>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</si>
  <si>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</si>
  <si>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</si>
  <si>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</si>
  <si>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</si>
  <si>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</si>
  <si>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</si>
  <si>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</si>
  <si>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</si>
  <si>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</si>
  <si>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</si>
  <si>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</si>
  <si>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</si>
  <si>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</si>
  <si>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</si>
  <si>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</si>
  <si>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</si>
  <si>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</si>
  <si>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</si>
  <si>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</si>
  <si>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</si>
  <si>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</si>
  <si>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</si>
  <si>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</si>
  <si>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</si>
  <si>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</si>
  <si>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</si>
  <si>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</si>
  <si>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</si>
  <si>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</si>
  <si>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</si>
  <si>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</si>
  <si>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</si>
  <si>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</si>
  <si>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</si>
  <si>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</si>
  <si>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</si>
  <si>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</si>
  <si>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</si>
  <si>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</si>
  <si>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</si>
  <si>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</si>
  <si>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</si>
  <si>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</si>
  <si>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</si>
  <si>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</si>
  <si>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</si>
  <si>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</si>
  <si>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</si>
  <si>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</si>
  <si>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</si>
  <si>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</si>
  <si>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</si>
  <si>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</si>
  <si>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</si>
  <si>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</si>
  <si>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</si>
  <si>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</si>
  <si>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</si>
  <si>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</si>
  <si>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</si>
  <si>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</si>
  <si>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</si>
  <si>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</si>
  <si>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</si>
  <si>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</si>
  <si>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</si>
  <si>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</si>
  <si>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</si>
  <si>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</si>
  <si>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</si>
  <si>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</si>
  <si>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</si>
  <si>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</si>
  <si>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</si>
  <si>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</si>
  <si>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</si>
  <si>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</si>
  <si>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</si>
  <si>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</si>
  <si>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</si>
  <si>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</si>
  <si>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</si>
  <si>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</si>
  <si>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</si>
  <si>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</si>
  <si>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</si>
  <si>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</si>
  <si>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</si>
  <si>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</si>
  <si>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</si>
  <si>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</si>
  <si>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</si>
  <si>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</si>
  <si>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</si>
  <si>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</si>
  <si>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</si>
  <si>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</si>
  <si>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</si>
  <si>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</si>
  <si>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</si>
  <si>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</si>
  <si>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</si>
  <si>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</si>
  <si>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</si>
  <si>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</si>
  <si>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</si>
  <si>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</si>
  <si>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</si>
  <si>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</si>
  <si>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</si>
  <si>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</si>
  <si>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</si>
  <si>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</si>
  <si>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</si>
  <si>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</si>
  <si>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</si>
  <si>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</si>
  <si>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</si>
  <si>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</si>
  <si>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</si>
  <si>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</si>
  <si>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</si>
  <si>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</si>
  <si>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</si>
  <si>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</si>
  <si>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</si>
  <si>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</si>
  <si>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</si>
  <si>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</si>
  <si>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</si>
  <si>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</si>
  <si>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</si>
  <si>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</si>
  <si>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</si>
  <si>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</si>
  <si>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</si>
  <si>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</si>
  <si>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</si>
  <si>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</si>
  <si>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</si>
  <si>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</si>
  <si>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</si>
  <si>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</si>
  <si>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</si>
  <si>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</si>
  <si>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</si>
  <si>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</si>
  <si>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</si>
  <si>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</si>
  <si>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</si>
  <si>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</si>
  <si>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</si>
  <si>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</si>
  <si>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</si>
  <si>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</si>
  <si>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</si>
  <si>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</si>
  <si>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</si>
  <si>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</si>
  <si>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</si>
  <si>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</si>
  <si>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</si>
  <si>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</si>
  <si>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</si>
  <si>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</si>
  <si>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</si>
  <si>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</si>
  <si>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</si>
  <si>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</si>
  <si>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</si>
  <si>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</si>
  <si>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</si>
  <si>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</si>
  <si>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</si>
  <si>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</si>
  <si>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</si>
  <si>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</si>
  <si>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</si>
  <si>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</si>
  <si>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</si>
  <si>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</si>
  <si>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</si>
  <si>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</si>
  <si>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</si>
  <si>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</si>
  <si>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</si>
  <si>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</si>
  <si>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</si>
  <si>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</si>
  <si>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</si>
  <si>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</si>
  <si>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</si>
  <si>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</si>
  <si>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</si>
  <si>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</si>
  <si>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</si>
  <si>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</si>
  <si>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</si>
  <si>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</si>
  <si>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</si>
  <si>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</si>
  <si>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</si>
  <si>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</si>
  <si>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</si>
  <si>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</si>
  <si>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</si>
  <si>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</si>
  <si>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</si>
  <si>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</si>
  <si>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</si>
  <si>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</si>
  <si>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</si>
  <si>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</si>
  <si>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</si>
  <si>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</si>
  <si>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</si>
  <si>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</si>
  <si>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</si>
  <si>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</si>
  <si>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</si>
  <si>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</si>
  <si>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</si>
  <si>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</si>
  <si>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</si>
  <si>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</si>
  <si>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</si>
  <si>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</si>
  <si>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</si>
  <si>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</si>
  <si>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</si>
  <si>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</si>
  <si>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</si>
  <si>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</si>
  <si>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</si>
  <si>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</si>
  <si>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</si>
  <si>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</si>
  <si>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</si>
  <si>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</si>
  <si>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</si>
  <si>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</si>
  <si>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</si>
  <si>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</si>
  <si>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</si>
  <si>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</si>
  <si>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</si>
  <si>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</si>
  <si>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</si>
  <si>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</si>
  <si>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</si>
  <si>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</si>
  <si>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</si>
  <si>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</si>
  <si>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</si>
  <si>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</si>
  <si>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</si>
  <si>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</si>
  <si>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</si>
  <si>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</si>
  <si>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</si>
  <si>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</si>
  <si>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</si>
  <si>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</si>
  <si>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</si>
  <si>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</si>
  <si>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</si>
  <si>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</si>
  <si>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</si>
  <si>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</si>
  <si>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</si>
  <si>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</si>
  <si>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</si>
  <si>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</si>
  <si>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</si>
  <si>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</si>
  <si>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</si>
  <si>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</si>
  <si>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</si>
  <si>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</si>
  <si>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</si>
  <si>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</si>
  <si>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</si>
  <si>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</si>
  <si>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</si>
  <si>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</si>
  <si>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</si>
  <si>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</si>
  <si>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</si>
  <si>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</si>
  <si>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</si>
  <si>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</si>
  <si>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</si>
  <si>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</si>
  <si>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</si>
  <si>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</si>
  <si>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</si>
  <si>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</si>
  <si>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</si>
  <si>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</si>
  <si>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</si>
  <si>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</si>
  <si>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</si>
  <si>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</si>
  <si>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</si>
  <si>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</si>
  <si>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</si>
  <si>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</si>
  <si>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</si>
  <si>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</si>
  <si>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</si>
  <si>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</si>
  <si>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</si>
  <si>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</si>
  <si>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</si>
  <si>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</si>
  <si>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</si>
  <si>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</si>
  <si>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</si>
  <si>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</si>
  <si>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</si>
  <si>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</si>
  <si>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</si>
  <si>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</si>
  <si>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</si>
  <si>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</si>
  <si>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</si>
  <si>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</si>
  <si>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</si>
  <si>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</si>
  <si>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</si>
  <si>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</si>
  <si>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</si>
  <si>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</si>
  <si>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</si>
  <si>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</si>
  <si>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</si>
  <si>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</si>
  <si>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</si>
  <si>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</si>
  <si>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</si>
  <si>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</si>
  <si>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</si>
  <si>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</si>
  <si>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</si>
  <si>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</si>
  <si>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</si>
  <si>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</si>
  <si>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</si>
  <si>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</si>
  <si>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</si>
  <si>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</si>
  <si>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</si>
  <si>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</si>
  <si>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</si>
  <si>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</si>
  <si>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</si>
  <si>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</si>
  <si>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</si>
  <si>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</si>
  <si>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</si>
  <si>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</si>
  <si>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</si>
  <si>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</si>
  <si>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</si>
  <si>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</si>
  <si>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</si>
  <si>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</si>
  <si>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</si>
  <si>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</si>
  <si>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</si>
  <si>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</si>
  <si>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</si>
  <si>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</si>
  <si>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</si>
  <si>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</si>
  <si>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</si>
  <si>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</si>
  <si>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</si>
  <si>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</si>
  <si>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</si>
  <si>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</si>
  <si>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</si>
  <si>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</si>
  <si>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</si>
  <si>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</si>
  <si>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</si>
  <si>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</si>
  <si>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</si>
  <si>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</si>
  <si>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</si>
  <si>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</si>
  <si>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</si>
  <si>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</si>
  <si>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</si>
  <si>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</si>
  <si>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</si>
  <si>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</si>
  <si>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</si>
  <si>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</si>
  <si>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</si>
  <si>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</si>
  <si>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</si>
  <si>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</si>
  <si>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</si>
  <si>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</si>
  <si>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</si>
  <si>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</si>
  <si>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</si>
  <si>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</si>
  <si>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</si>
  <si>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</si>
  <si>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</si>
  <si>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</si>
  <si>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</si>
  <si>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</si>
  <si>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</si>
  <si>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</si>
  <si>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</si>
  <si>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</si>
  <si>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</si>
  <si>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</si>
  <si>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</si>
  <si>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</si>
  <si>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</si>
  <si>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</si>
  <si>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</si>
  <si>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</si>
  <si>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</si>
  <si>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</si>
  <si>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</si>
  <si>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</si>
  <si>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</si>
  <si>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</si>
  <si>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</si>
  <si>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</si>
  <si>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</si>
  <si>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</si>
  <si>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</si>
  <si>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</si>
  <si>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</si>
  <si>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</si>
  <si>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</si>
  <si>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</si>
  <si>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</si>
  <si>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</si>
  <si>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</si>
  <si>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</si>
  <si>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</si>
  <si>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</si>
  <si>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</si>
  <si>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</si>
  <si>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</si>
  <si>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</si>
  <si>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</si>
  <si>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</si>
  <si>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</si>
  <si>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</si>
  <si>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</si>
  <si>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</si>
  <si>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</si>
  <si>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</si>
  <si>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</si>
  <si>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</si>
  <si>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</si>
  <si>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</si>
  <si>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</si>
  <si>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</si>
  <si>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</si>
  <si>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</si>
  <si>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</si>
  <si>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</si>
  <si>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</si>
  <si>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</si>
  <si>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</si>
  <si>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</si>
  <si>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</si>
  <si>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</si>
  <si>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</si>
  <si>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</si>
  <si>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</si>
  <si>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</si>
  <si>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</si>
  <si>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</si>
  <si>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</si>
  <si>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</si>
  <si>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</si>
  <si>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</si>
  <si>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</si>
  <si>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</si>
  <si>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</si>
  <si>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</si>
  <si>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</si>
  <si>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</si>
  <si>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</si>
  <si>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</si>
  <si>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</si>
  <si>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</si>
  <si>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</si>
  <si>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</si>
  <si>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</si>
  <si>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</si>
  <si>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</si>
  <si>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</si>
  <si>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</si>
  <si>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</si>
  <si>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</si>
  <si>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</si>
  <si>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</si>
  <si>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</si>
  <si>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</si>
  <si>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</si>
  <si>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</si>
  <si>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</si>
  <si>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</si>
  <si>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</si>
  <si>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</si>
  <si>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</si>
  <si>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</si>
  <si>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</si>
  <si>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</si>
  <si>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</si>
  <si>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</si>
  <si>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</si>
  <si>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</si>
  <si>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</si>
  <si>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</si>
  <si>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</si>
  <si>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</si>
  <si>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</si>
  <si>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</si>
  <si>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</si>
  <si>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</si>
  <si>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</si>
  <si>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</si>
  <si>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</si>
  <si>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</si>
  <si>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</si>
  <si>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</si>
  <si>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</si>
  <si>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</si>
  <si>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</si>
  <si>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</si>
  <si>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</si>
  <si>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</si>
  <si>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</si>
  <si>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</si>
  <si>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</si>
  <si>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</si>
  <si>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</si>
  <si>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</si>
  <si>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</si>
  <si>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</si>
  <si>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</si>
  <si>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</si>
  <si>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</si>
  <si>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</si>
  <si>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</si>
  <si>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</si>
  <si>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</si>
  <si>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</si>
  <si>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</si>
  <si>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</si>
  <si>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</si>
  <si>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</si>
  <si>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</si>
  <si>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</si>
  <si>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</si>
  <si>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</si>
  <si>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</si>
  <si>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</si>
  <si>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</si>
  <si>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</si>
  <si>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</si>
  <si>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</si>
  <si>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</si>
  <si>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</si>
  <si>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</si>
  <si>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</si>
  <si>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</si>
  <si>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</si>
  <si>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</si>
  <si>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</si>
  <si>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</si>
  <si>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</si>
  <si>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</si>
  <si>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</si>
  <si>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</si>
  <si>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</si>
  <si>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</si>
  <si>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</si>
  <si>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</si>
  <si>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</si>
  <si>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</si>
  <si>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</si>
  <si>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</si>
  <si>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</si>
  <si>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</si>
  <si>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</si>
  <si>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</si>
  <si>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</si>
  <si>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</si>
  <si>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</si>
  <si>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</si>
  <si>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</si>
  <si>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</si>
  <si>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</si>
  <si>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</si>
  <si>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</si>
  <si>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</si>
  <si>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</si>
  <si>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</si>
  <si>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</si>
  <si>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</si>
  <si>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</si>
  <si>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</si>
  <si>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</si>
  <si>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</si>
  <si>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</si>
  <si>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</si>
  <si>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</si>
  <si>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</si>
  <si>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</si>
  <si>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</si>
  <si>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</si>
  <si>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</si>
  <si>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</si>
  <si>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</si>
  <si>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</si>
  <si>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</si>
  <si>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</si>
  <si>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</si>
  <si>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</si>
  <si>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</si>
  <si>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</si>
  <si>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</si>
  <si>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</si>
  <si>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</si>
  <si>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</si>
  <si>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</si>
  <si>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</si>
  <si>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</si>
  <si>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</si>
  <si>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</si>
  <si>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</si>
  <si>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</si>
  <si>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</si>
  <si>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</si>
  <si>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</si>
  <si>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</si>
  <si>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</si>
  <si>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</si>
  <si>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</si>
  <si>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</si>
  <si>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</si>
  <si>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</si>
  <si>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</si>
  <si>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</si>
  <si>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</si>
  <si>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</si>
  <si>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</si>
  <si>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</si>
  <si>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</si>
  <si>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</si>
  <si>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</si>
  <si>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</si>
  <si>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</si>
  <si>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</si>
  <si>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</si>
  <si>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</si>
  <si>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</si>
  <si>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</si>
  <si>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</si>
  <si>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</si>
  <si>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</si>
  <si>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</si>
  <si>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</si>
  <si>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</si>
  <si>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</si>
  <si>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</si>
  <si>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</si>
  <si>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</si>
  <si>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</si>
  <si>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</si>
  <si>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</si>
  <si>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</si>
  <si>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</si>
  <si>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</si>
  <si>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</si>
  <si>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</si>
  <si>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</si>
  <si>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</si>
  <si>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</si>
  <si>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</si>
  <si>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</si>
  <si>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</si>
  <si>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</si>
  <si>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</si>
  <si>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</si>
  <si>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</si>
  <si>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</si>
  <si>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</si>
  <si>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</si>
  <si>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</si>
  <si>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</si>
  <si>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</si>
  <si>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</si>
  <si>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</si>
  <si>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</si>
  <si>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</si>
  <si>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</si>
  <si>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</si>
  <si>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</si>
  <si>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</si>
  <si>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</si>
  <si>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</si>
  <si>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</si>
  <si>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</si>
  <si>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</si>
  <si>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</si>
  <si>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</si>
  <si>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</si>
  <si>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</si>
  <si>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</si>
  <si>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</si>
  <si>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</si>
  <si>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</si>
  <si>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</si>
  <si>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</si>
  <si>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</si>
  <si>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</si>
  <si>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</si>
  <si>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</si>
  <si>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</si>
  <si>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</si>
  <si>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</si>
  <si>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</si>
  <si>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</si>
  <si>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</si>
  <si>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</si>
  <si>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</si>
  <si>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</si>
  <si>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</si>
  <si>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</si>
  <si>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</si>
  <si>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</si>
  <si>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</si>
  <si>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</si>
  <si>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</si>
  <si>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</si>
  <si>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</si>
  <si>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</si>
  <si>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</si>
  <si>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</si>
  <si>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</si>
  <si>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</si>
  <si>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</si>
  <si>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</si>
  <si>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</si>
  <si>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</si>
  <si>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</si>
  <si>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</si>
  <si>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</si>
  <si>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</si>
  <si>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</si>
  <si>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</si>
  <si>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</si>
  <si>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</si>
  <si>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</si>
  <si>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</si>
  <si>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</si>
  <si>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</si>
  <si>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</si>
  <si>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</si>
  <si>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</si>
  <si>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</si>
  <si>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</si>
  <si>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</si>
  <si>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</si>
  <si>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</si>
  <si>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</si>
  <si>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</si>
  <si>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</si>
  <si>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</si>
  <si>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</si>
  <si>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</si>
  <si>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</si>
  <si>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</si>
  <si>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</si>
  <si>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</si>
  <si>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</si>
  <si>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</si>
  <si>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</si>
  <si>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</si>
  <si>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</si>
  <si>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</si>
  <si>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</si>
  <si>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</si>
  <si>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</si>
  <si>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</si>
  <si>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</si>
  <si>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</si>
  <si>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</si>
  <si>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</si>
  <si>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</si>
  <si>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</si>
  <si>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</si>
  <si>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</si>
  <si>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</si>
  <si>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</si>
  <si>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</si>
  <si>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</si>
  <si>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</si>
  <si>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</si>
  <si>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</si>
  <si>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</si>
  <si>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</si>
  <si>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</si>
  <si>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</si>
  <si>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</si>
  <si>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</si>
  <si>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</si>
  <si>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</si>
  <si>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</si>
  <si>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</si>
  <si>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</si>
  <si>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</si>
  <si>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</si>
  <si>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</si>
  <si>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</si>
  <si>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</si>
  <si>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</si>
  <si>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</si>
  <si>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</si>
  <si>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</si>
  <si>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</si>
  <si>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</si>
  <si>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</si>
  <si>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</si>
  <si>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</si>
  <si>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</si>
  <si>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</si>
  <si>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</si>
  <si>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</si>
  <si>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</si>
  <si>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</si>
  <si>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</si>
  <si>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</si>
  <si>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</si>
  <si>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</si>
  <si>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</si>
  <si>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</si>
  <si>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</si>
  <si>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</si>
  <si>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</si>
  <si>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</si>
  <si>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</si>
  <si>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</si>
  <si>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</si>
  <si>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</si>
  <si>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</si>
  <si>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</si>
  <si>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</si>
  <si>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</si>
  <si>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</si>
  <si>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</si>
  <si>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</si>
  <si>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</si>
  <si>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</si>
  <si>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</si>
  <si>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</si>
  <si>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</si>
  <si>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</si>
  <si>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</si>
  <si>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</si>
  <si>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</si>
  <si>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</si>
  <si>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</si>
  <si>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</si>
  <si>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</si>
  <si>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</si>
  <si>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</si>
  <si>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</si>
  <si>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</si>
  <si>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</si>
  <si>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</si>
  <si>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</si>
  <si>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</si>
  <si>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</si>
  <si>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</si>
  <si>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</si>
  <si>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</si>
  <si>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</si>
  <si>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</si>
  <si>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</si>
  <si>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</si>
  <si>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</si>
  <si>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</si>
  <si>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</si>
  <si>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</si>
  <si>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</si>
  <si>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</si>
  <si>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</si>
  <si>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</si>
  <si>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</si>
  <si>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</si>
  <si>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</si>
  <si>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</si>
  <si>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</si>
  <si>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</si>
  <si>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</si>
  <si>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</si>
  <si>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</si>
  <si>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</si>
  <si>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</si>
  <si>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</si>
  <si>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</si>
  <si>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</si>
  <si>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</si>
  <si>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</si>
  <si>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</si>
  <si>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</si>
  <si>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</si>
  <si>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</si>
  <si>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</si>
  <si>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</si>
  <si>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</si>
  <si>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</si>
  <si>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</si>
  <si>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</si>
  <si>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</si>
  <si>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</si>
  <si>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</si>
  <si>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</si>
  <si>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</si>
  <si>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</si>
  <si>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</si>
  <si>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</si>
  <si>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</si>
  <si>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</si>
  <si>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</si>
  <si>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</si>
  <si>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</si>
  <si>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</si>
  <si>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</si>
  <si>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</si>
  <si>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</si>
  <si>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</si>
  <si>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</si>
  <si>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</si>
  <si>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</si>
  <si>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</si>
  <si>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</si>
  <si>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</si>
  <si>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</si>
  <si>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</si>
  <si>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</si>
  <si>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</si>
  <si>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</si>
  <si>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</si>
  <si>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</si>
  <si>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</si>
  <si>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</si>
  <si>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</si>
  <si>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</si>
  <si>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</si>
  <si>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</si>
  <si>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</si>
  <si>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</si>
  <si>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</si>
  <si>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</si>
  <si>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</si>
  <si>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</si>
  <si>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</si>
  <si>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</si>
  <si>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</si>
  <si>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</si>
  <si>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</si>
  <si>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</si>
  <si>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</si>
  <si>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</si>
  <si>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</si>
  <si>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</si>
  <si>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</si>
  <si>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</si>
  <si>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</si>
  <si>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</si>
  <si>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</si>
  <si>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</si>
  <si>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</si>
  <si>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</si>
  <si>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</si>
  <si>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</si>
  <si>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</si>
  <si>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</si>
  <si>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</si>
  <si>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</si>
  <si>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</si>
  <si>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</si>
  <si>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</si>
  <si>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</si>
  <si>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</si>
  <si>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</si>
  <si>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</si>
  <si>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</si>
  <si>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</si>
  <si>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</si>
  <si>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</si>
  <si>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</si>
  <si>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</si>
  <si>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</si>
  <si>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</si>
  <si>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</si>
  <si>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</si>
  <si>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</si>
  <si>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</si>
  <si>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</si>
  <si>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</si>
  <si>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</si>
  <si>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</si>
  <si>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</si>
  <si>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</si>
  <si>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</si>
  <si>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</si>
  <si>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</si>
  <si>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</si>
  <si>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</si>
  <si>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</si>
  <si>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</si>
  <si>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</si>
  <si>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</si>
  <si>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</si>
  <si>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</si>
  <si>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</si>
  <si>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</si>
  <si>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</si>
  <si>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</si>
  <si>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</si>
  <si>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</si>
  <si>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</si>
  <si>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</si>
  <si>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</si>
  <si>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</si>
  <si>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</si>
  <si>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</si>
  <si>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</si>
  <si>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</si>
  <si>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</si>
  <si>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</si>
  <si>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</si>
  <si>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</si>
  <si>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</si>
  <si>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</si>
  <si>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</si>
  <si>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</si>
  <si>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</si>
  <si>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</si>
  <si>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</si>
  <si>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</si>
  <si>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</si>
  <si>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</si>
  <si>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</si>
  <si>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</si>
  <si>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</si>
  <si>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</si>
  <si>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</si>
  <si>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</si>
  <si>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</si>
  <si>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</si>
  <si>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</si>
  <si>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</si>
  <si>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</si>
  <si>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</si>
  <si>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</si>
  <si>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</si>
  <si>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</si>
  <si>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</si>
  <si>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</si>
  <si>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</si>
  <si>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</si>
  <si>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</si>
  <si>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</si>
  <si>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</si>
  <si>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</si>
  <si>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</si>
  <si>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</si>
  <si>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</si>
  <si>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</si>
  <si>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</si>
  <si>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</si>
  <si>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</si>
  <si>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</si>
  <si>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</si>
  <si>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</si>
  <si>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</si>
  <si>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</si>
  <si>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</si>
  <si>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</si>
  <si>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</si>
  <si>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</si>
  <si>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</si>
  <si>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</si>
  <si>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</si>
  <si>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</si>
  <si>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</si>
  <si>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</si>
  <si>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</si>
  <si>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</si>
  <si>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</si>
  <si>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</si>
  <si>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</si>
  <si>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</si>
  <si>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</si>
  <si>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</si>
  <si>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</si>
  <si>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</si>
  <si>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</si>
  <si>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</si>
  <si>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</si>
  <si>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</si>
  <si>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</si>
  <si>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</si>
  <si>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</si>
  <si>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</si>
  <si>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</si>
  <si>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</si>
  <si>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</si>
  <si>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</si>
  <si>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</si>
  <si>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</si>
  <si>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</si>
  <si>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</si>
  <si>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</si>
  <si>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</si>
  <si>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</si>
  <si>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</si>
  <si>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</si>
  <si>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</si>
  <si>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</si>
  <si>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</si>
  <si>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</si>
  <si>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</si>
  <si>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</si>
  <si>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</si>
  <si>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</si>
  <si>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</si>
  <si>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</si>
  <si>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</si>
  <si>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</si>
  <si>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</si>
  <si>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</si>
  <si>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</si>
  <si>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</si>
  <si>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</si>
  <si>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</si>
  <si>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</si>
  <si>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</si>
  <si>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</si>
  <si>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</si>
  <si>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</si>
  <si>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</si>
  <si>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</si>
  <si>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</si>
  <si>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</si>
  <si>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</si>
  <si>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</si>
  <si>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</si>
  <si>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</si>
  <si>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</si>
  <si>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</si>
  <si>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</si>
  <si>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</si>
  <si>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</si>
  <si>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</si>
  <si>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</si>
  <si>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</si>
  <si>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</si>
  <si>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</si>
  <si>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</si>
  <si>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</si>
  <si>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</si>
  <si>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</si>
  <si>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</si>
  <si>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</si>
  <si>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</si>
  <si>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</si>
  <si>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</si>
  <si>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</si>
  <si>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</si>
  <si>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</si>
  <si>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</si>
  <si>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</si>
  <si>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</si>
  <si>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</si>
  <si>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</si>
  <si>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</si>
  <si>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</si>
  <si>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</si>
  <si>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</si>
  <si>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</si>
  <si>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</si>
  <si>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</si>
  <si>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</si>
  <si>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</si>
  <si>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</si>
  <si>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</si>
  <si>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</si>
  <si>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</si>
  <si>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</si>
  <si>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</si>
  <si>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</si>
  <si>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</si>
  <si>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</si>
  <si>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</si>
  <si>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</si>
  <si>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</si>
  <si>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</si>
  <si>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</si>
  <si>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</si>
  <si>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</si>
  <si>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</si>
  <si>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</si>
  <si>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</si>
  <si>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</si>
  <si>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</si>
  <si>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</si>
  <si>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</si>
  <si>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</si>
  <si>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</si>
  <si>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</si>
  <si>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</si>
  <si>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</si>
  <si>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</si>
  <si>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</si>
  <si>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</si>
  <si>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</si>
  <si>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</si>
  <si>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</si>
  <si>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</si>
  <si>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</si>
  <si>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</si>
  <si>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</si>
  <si>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</si>
  <si>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</si>
  <si>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</si>
  <si>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</si>
  <si>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</si>
  <si>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</si>
  <si>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</si>
  <si>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</si>
  <si>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</si>
  <si>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</si>
  <si>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</si>
  <si>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</si>
  <si>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</si>
  <si>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</si>
  <si>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</si>
  <si>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</si>
  <si>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</si>
  <si>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</si>
  <si>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</si>
  <si>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</si>
  <si>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</si>
  <si>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</si>
  <si>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</si>
  <si>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</si>
  <si>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</si>
  <si>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</si>
  <si>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</si>
  <si>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</si>
  <si>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</si>
  <si>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</si>
  <si>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</si>
  <si>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</si>
  <si>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</si>
  <si>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</si>
  <si>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</si>
  <si>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</si>
  <si>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</si>
  <si>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</si>
  <si>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</si>
  <si>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</si>
  <si>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</si>
  <si>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</si>
  <si>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</si>
  <si>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</si>
  <si>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</si>
  <si>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</si>
  <si>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</si>
  <si>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</si>
  <si>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</si>
  <si>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</si>
  <si>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</si>
  <si>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</si>
  <si>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</si>
  <si>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</si>
  <si>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</si>
  <si>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</si>
  <si>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</si>
  <si>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</si>
  <si>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</si>
  <si>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</si>
  <si>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</si>
  <si>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</si>
  <si>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</si>
  <si>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</si>
  <si>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</si>
  <si>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</si>
  <si>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</si>
  <si>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</si>
  <si>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</si>
  <si>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</si>
  <si>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</si>
  <si>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</si>
  <si>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</si>
  <si>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</si>
  <si>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</si>
  <si>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</si>
  <si>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</si>
  <si>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</si>
  <si>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</si>
  <si>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</si>
  <si>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</si>
  <si>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</si>
  <si>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</si>
  <si>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</si>
  <si>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</si>
  <si>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</si>
  <si>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</si>
  <si>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</si>
  <si>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</si>
  <si>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</si>
  <si>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</si>
  <si>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</si>
  <si>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</si>
  <si>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</si>
  <si>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</si>
  <si>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</si>
  <si>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</si>
  <si>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</si>
  <si>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</si>
  <si>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</si>
  <si>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</si>
  <si>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</si>
  <si>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</si>
  <si>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</si>
  <si>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</si>
  <si>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</si>
  <si>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</si>
  <si>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</si>
  <si>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</si>
  <si>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</si>
  <si>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</si>
  <si>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</si>
  <si>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</si>
  <si>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</si>
  <si>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</si>
  <si>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</si>
  <si>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</si>
  <si>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</si>
  <si>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</si>
  <si>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</si>
  <si>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</si>
  <si>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</si>
  <si>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</si>
  <si>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</si>
  <si>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</si>
  <si>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</si>
  <si>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</si>
  <si>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</si>
  <si>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</si>
  <si>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</si>
  <si>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</si>
  <si>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</si>
  <si>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</si>
  <si>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</si>
  <si>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</si>
  <si>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</si>
  <si>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</si>
  <si>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</si>
  <si>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</si>
  <si>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</si>
  <si>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</si>
  <si>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</si>
  <si>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</si>
  <si>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</si>
  <si>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</si>
  <si>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</si>
  <si>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</si>
  <si>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</si>
  <si>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</si>
  <si>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</si>
  <si>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</si>
  <si>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</si>
  <si>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</si>
  <si>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</si>
  <si>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</si>
  <si>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</si>
  <si>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</si>
  <si>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</si>
  <si>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</si>
  <si>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</si>
  <si>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</si>
  <si>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</si>
  <si>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</si>
  <si>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</si>
  <si>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</si>
  <si>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</si>
  <si>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</si>
  <si>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</si>
  <si>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</si>
  <si>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</si>
  <si>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</si>
  <si>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</si>
  <si>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</si>
  <si>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</si>
  <si>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</si>
  <si>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</si>
  <si>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</si>
  <si>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</si>
  <si>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</si>
  <si>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</si>
  <si>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</si>
  <si>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</si>
  <si>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</si>
  <si>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</si>
  <si>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</si>
  <si>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</si>
  <si>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</si>
  <si>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</si>
  <si>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</si>
  <si>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</si>
  <si>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</si>
  <si>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</si>
  <si>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</si>
  <si>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</si>
  <si>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</si>
  <si>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</si>
  <si>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</si>
  <si>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</si>
  <si>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</si>
  <si>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</si>
  <si>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</si>
  <si>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</si>
  <si>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</si>
  <si>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</si>
  <si>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</si>
  <si>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</si>
  <si>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</si>
  <si>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</si>
  <si>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</si>
  <si>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</si>
  <si>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</si>
  <si>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</si>
  <si>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</si>
  <si>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</si>
  <si>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</si>
  <si>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</si>
  <si>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</si>
  <si>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</si>
  <si>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</si>
  <si>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</si>
  <si>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</si>
  <si>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</si>
  <si>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</si>
  <si>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</si>
  <si>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</si>
  <si>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</si>
  <si>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</si>
  <si>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</si>
  <si>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</si>
  <si>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</si>
  <si>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</si>
  <si>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</si>
  <si>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</si>
  <si>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</si>
  <si>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</si>
  <si>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</si>
  <si>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</si>
  <si>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</si>
  <si>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</si>
  <si>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</si>
  <si>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</si>
  <si>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</si>
  <si>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</si>
  <si>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</si>
  <si>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</si>
  <si>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</si>
  <si>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</si>
  <si>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</si>
  <si>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</si>
  <si>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</si>
  <si>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</si>
  <si>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</si>
  <si>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</si>
  <si>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</si>
  <si>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</si>
  <si>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</si>
  <si>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</si>
  <si>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</si>
  <si>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</si>
  <si>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</si>
  <si>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</si>
  <si>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</si>
  <si>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</si>
  <si>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</si>
  <si>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</si>
  <si>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</si>
  <si>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</si>
  <si>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</si>
  <si>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</si>
  <si>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</si>
  <si>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</si>
  <si>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</si>
  <si>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</si>
  <si>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</si>
  <si>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</si>
  <si>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</si>
  <si>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</si>
  <si>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</si>
  <si>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</si>
  <si>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</si>
  <si>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</si>
  <si>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</si>
  <si>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</si>
  <si>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</si>
  <si>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</si>
  <si>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</si>
  <si>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</si>
  <si>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</si>
  <si>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</si>
  <si>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</si>
  <si>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</si>
  <si>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</si>
  <si>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</si>
  <si>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</si>
  <si>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</si>
  <si>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</si>
  <si>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</si>
  <si>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</si>
  <si>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</si>
  <si>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</si>
  <si>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</si>
  <si>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</si>
  <si>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</si>
  <si>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</si>
  <si>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</si>
  <si>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</si>
  <si>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</si>
  <si>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</si>
  <si>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</si>
  <si>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</si>
  <si>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</si>
  <si>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</si>
  <si>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</si>
  <si>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</si>
  <si>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</si>
  <si>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</si>
  <si>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</si>
  <si>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</si>
  <si>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</si>
  <si>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</si>
  <si>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</si>
  <si>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</si>
  <si>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</si>
  <si>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</si>
  <si>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</si>
  <si>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</si>
  <si>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</si>
  <si>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</si>
  <si>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</si>
  <si>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</si>
  <si>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</si>
  <si>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</si>
  <si>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</si>
  <si>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</si>
  <si>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</si>
  <si>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</si>
  <si>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</si>
  <si>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</si>
  <si>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</si>
  <si>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</si>
  <si>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</si>
  <si>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</si>
  <si>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</si>
  <si>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</si>
  <si>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</si>
  <si>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</si>
  <si>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</si>
  <si>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</si>
  <si>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</si>
  <si>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</si>
  <si>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</si>
  <si>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</si>
  <si>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</si>
  <si>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</si>
  <si>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</si>
  <si>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</si>
  <si>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</si>
  <si>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</si>
  <si>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</si>
  <si>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</si>
  <si>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</si>
  <si>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</si>
  <si>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</si>
  <si>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</si>
  <si>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</si>
  <si>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</si>
  <si>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</si>
  <si>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</si>
  <si>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</si>
  <si>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</si>
  <si>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</si>
  <si>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</si>
  <si>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</si>
  <si>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</si>
  <si>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</si>
  <si>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</si>
  <si>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</si>
  <si>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</si>
  <si>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</si>
  <si>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</si>
  <si>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</si>
  <si>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</si>
  <si>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</si>
  <si>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</si>
  <si>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</si>
  <si>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</si>
  <si>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</si>
  <si>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</si>
  <si>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</si>
  <si>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</si>
  <si>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</si>
  <si>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</si>
  <si>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</si>
  <si>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</si>
  <si>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</si>
  <si>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</si>
  <si>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</si>
  <si>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</si>
  <si>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</si>
  <si>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</si>
  <si>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</si>
  <si>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</si>
  <si>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</si>
  <si>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</si>
  <si>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</si>
  <si>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</si>
  <si>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</si>
  <si>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</si>
  <si>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</si>
  <si>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</si>
  <si>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</si>
  <si>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</si>
  <si>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</si>
  <si>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</si>
  <si>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</si>
  <si>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</si>
  <si>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</si>
  <si>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</si>
  <si>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</si>
  <si>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</si>
  <si>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</si>
  <si>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</si>
  <si>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</si>
  <si>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</si>
  <si>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</si>
  <si>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</si>
  <si>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</si>
  <si>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</si>
  <si>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</si>
  <si>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</si>
  <si>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</si>
  <si>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</si>
  <si>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</si>
  <si>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</si>
  <si>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</si>
  <si>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</si>
  <si>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</si>
  <si>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</si>
  <si>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</si>
  <si>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</si>
  <si>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</si>
  <si>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</si>
  <si>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</si>
  <si>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</si>
  <si>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</si>
  <si>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</si>
  <si>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</si>
  <si>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</si>
  <si>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</si>
  <si>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</si>
  <si>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</si>
  <si>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</si>
  <si>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</si>
  <si>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</si>
  <si>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</si>
  <si>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</si>
  <si>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</si>
  <si>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</si>
  <si>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</si>
  <si>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</si>
  <si>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</si>
  <si>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</si>
  <si>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</si>
  <si>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</si>
  <si>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</si>
  <si>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</si>
  <si>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</si>
  <si>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</si>
  <si>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</si>
  <si>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</si>
  <si>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</si>
  <si>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</si>
  <si>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</si>
  <si>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</si>
  <si>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</si>
  <si>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</si>
  <si>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</si>
  <si>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</si>
  <si>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</si>
  <si>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</si>
  <si>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</si>
  <si>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</si>
  <si>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</si>
  <si>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</si>
  <si>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</si>
  <si>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</si>
  <si>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</si>
  <si>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</si>
  <si>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</si>
  <si>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</si>
  <si>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</si>
  <si>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</si>
  <si>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</si>
  <si>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</si>
  <si>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</si>
  <si>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</si>
  <si>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</si>
  <si>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</si>
  <si>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</si>
  <si>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</si>
  <si>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</si>
  <si>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</si>
  <si>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</si>
  <si>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</si>
  <si>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</si>
  <si>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</si>
  <si>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</si>
  <si>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</si>
  <si>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</si>
  <si>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</si>
  <si>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</si>
  <si>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</si>
  <si>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</si>
  <si>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</si>
  <si>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</si>
  <si>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</si>
  <si>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</si>
  <si>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</si>
  <si>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Confirm ,access night issue site located in Tourist village and access during day time</t>
  </si>
  <si>
    <t>PCM-20251031-00000104</t>
  </si>
  <si>
    <t>Access night issue, team contacted with haris and coordinate with him to can enter site but haris closed phone and no one available at this place</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</si>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</sst>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164" fontId="20" fillId="7" borderId="1" xfId="0" applyNumberFormat="1" applyFont="1" applyFill="1" applyBorder="1" applyAlignment="1">
      <alignment horizontal="center" vertical="center"/>
    </xf>
    <xf numFmtId="165"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1" totalsRowShown="0" headerRowDxfId="174" dataDxfId="173" headerRowBorderDxfId="171" tableBorderDxfId="172" totalsRowBorderDxfId="170">
  <autoFilter ref="A1:L13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2" totalsRowShown="0" headerRowDxfId="48" dataDxfId="47" headerRowBorderDxfId="45" tableBorderDxfId="46" totalsRowBorderDxfId="44">
  <autoFilter ref="A1:L14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5" totalsRowShown="0" headerRowDxfId="31" dataDxfId="30" headerRowBorderDxfId="28" tableBorderDxfId="29">
  <autoFilter ref="A1:L39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0" totalsRowShown="0" headerRowDxfId="15" dataDxfId="14" headerRowBorderDxfId="12" tableBorderDxfId="13">
  <autoFilter ref="A1:L5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1"/>
  <sheetViews>
    <sheetView workbookViewId="0">
      <selection activeCell="K3" sqref="K3"/>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298.24550752314826</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71"/>
      <c r="G3" s="170">
        <f ca="1">IFERROR(NOW()-F3,"")</f>
        <v>45961.193933333336</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45961.193933333336</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45961.193933333336</v>
      </c>
      <c r="H5" s="136"/>
      <c r="I5" s="134" t="str">
        <f>IFERROR(VLOOKUP(D5,DB!A:F,6,0),"")</f>
        <v/>
      </c>
      <c r="J5" s="134" t="str">
        <f>IFERROR(VLOOKUP(D5,DB!A:G,7,0),"")</f>
        <v/>
      </c>
      <c r="K5" s="138"/>
      <c r="L5" s="139" t="str">
        <f>IFERROR(VLOOKUP(D5,DB!A:I,9,0),"")</f>
        <v/>
      </c>
    </row>
    <row r="6" spans="1:15" ht="15" customHeight="1">
      <c r="A6" s="133"/>
      <c r="B6" s="134" t="str">
        <f>IFERROR(VLOOKUP(D7,DB!A:K,11,0),"")</f>
        <v/>
      </c>
      <c r="C6" s="134"/>
      <c r="D6" s="134"/>
      <c r="E6" s="135"/>
      <c r="F6" s="136"/>
      <c r="G6" s="137">
        <f ca="1">IFERROR(NOW()-F6,"")</f>
        <v>45961.193933333336</v>
      </c>
      <c r="H6" s="136"/>
      <c r="I6" s="134" t="str">
        <f>IFERROR(VLOOKUP(D7,DB!A:F,6,0),"")</f>
        <v/>
      </c>
      <c r="J6" s="134" t="str">
        <f>IFERROR(VLOOKUP(D7,DB!A:G,7,0),"")</f>
        <v/>
      </c>
      <c r="K6" s="138"/>
      <c r="L6" s="139" t="str">
        <f>IFERROR(VLOOKUP(D7,DB!A:I,9,0),"")</f>
        <v/>
      </c>
    </row>
    <row r="7" spans="1:15" ht="15" customHeight="1">
      <c r="A7" s="133"/>
      <c r="B7" s="134" t="str">
        <f>IFERROR(VLOOKUP(#REF!,DB!A:K,11,0),"")</f>
        <v/>
      </c>
      <c r="C7" s="134"/>
      <c r="D7" s="134"/>
      <c r="E7" s="135"/>
      <c r="F7" s="136"/>
      <c r="G7" s="137">
        <f ca="1">IFERROR(NOW()-F7,"")</f>
        <v>45961.193933333336</v>
      </c>
      <c r="H7" s="136"/>
      <c r="I7" s="134" t="str">
        <f>IFERROR(VLOOKUP(#REF!,DB!A:F,6,0),"")</f>
        <v/>
      </c>
      <c r="J7" s="134" t="str">
        <f>IFERROR(VLOOKUP(#REF!,DB!A:G,7,0),"")</f>
        <v/>
      </c>
      <c r="K7" s="138"/>
      <c r="L7" s="139" t="str">
        <f>IFERROR(VLOOKUP(#REF!,DB!A:I,9,0),"")</f>
        <v/>
      </c>
    </row>
    <row r="8" spans="1:15" ht="15" customHeight="1">
      <c r="A8" s="133"/>
      <c r="B8" s="134" t="str">
        <f>IFERROR(VLOOKUP(D8,DB!A:K,11,0),"")</f>
        <v/>
      </c>
      <c r="C8" s="134"/>
      <c r="D8" s="134"/>
      <c r="E8" s="135"/>
      <c r="F8" s="136"/>
      <c r="G8" s="137">
        <f ca="1">IFERROR(NOW()-F8,"")</f>
        <v>45961.193933333336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45961.193933333336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45961.193933333336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45961.193933333336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45961.193933333336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45961.193933333336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45961.193933333336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45961.193933333336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45961.193933333336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45961.193933333336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45961.193933333336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45961.193933333336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45961.193933333336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45961.193933333336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45961.193933333336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45961.193933333336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45961.193933333336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45961.193933333336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45961.193933333336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45961.193933333336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45961.193933333336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45961.193933333336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45961.193933333336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45961.193933333336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45961.193933333336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45961.193933333336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45961.193933333336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45961.193933333336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45961.193933333336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45961.193933333336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45961.193933333336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45961.193933333336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45961.193933333336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45961.193933333336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45961.193933333336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45961.193933333336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45961.193933333336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45961.193933333336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45961.193933333336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45961.193933333336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45961.193933333336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45961.193933333336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45961.193933333336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45961.193933333336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45961.193933333336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45961.193933333336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45961.193933333336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45961.193933333336</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45961.193933333336</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45961.193933333336</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45961.193933333336</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45961.193933333336</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45961.193933333336</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45961.193933333336</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45961.193933333336</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45961.193933333336</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45961.193933333336</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45961.193933333336</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45961.193933333336</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45961.193933333336</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45961.193933333336</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45961.193933333336</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45961.193933333336</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45961.193933333336</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45961.193933333336</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45961.193933333336</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45961.193933333336</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45961.193933333336</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45961.193933333336</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45961.193933333336</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45961.193933333336</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45961.193933333336</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45961.193933333336</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45961.193933333336</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45961.193933333336</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45961.193933333336</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45961.193933333336</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45961.193933333336</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45961.193933333336</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45961.193933333336</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45961.193933333336</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45961.193933333336</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45961.193933333336</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45961.193933333336</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45961.193933333336</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45961.193933333336</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45961.193933333336</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45961.193933333336</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45961.193933333336</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45961.193933333336</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45961.193933333336</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45961.193933333336</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45961.193933333336</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45961.193933333336</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45961.193933333336</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45961.193933333336</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45961.193933333336</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45961.193933333336</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45961.193933333336</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45961.193933333336</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45961.193933333336</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45961.193933333336</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45961.193933333336</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45961.193933333336</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45961.193933333336</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45961.193933333336</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45961.193933333336</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45961.193933333336</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45961.193933333336</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45961.193933333336</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45961.193933333336</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45961.193933333336</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45961.193933333336</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45961.193933333336</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45961.193933333336</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45961.193933333336</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45961.193933333336</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45961.193933333336</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45961.193933333336</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45961.193933333336</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45961.193933333336</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45961.193933333336</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45961.193933333336</v>
      </c>
      <c r="H130" s="136"/>
      <c r="I130" s="134" t="str">
        <f>IFERROR(VLOOKUP(D130,DB!A:F,6,0),"")</f>
        <v/>
      </c>
      <c r="J130" s="134" t="str">
        <f>IFERROR(VLOOKUP(D130,DB!A:G,7,0),"")</f>
        <v/>
      </c>
      <c r="K130" s="138"/>
      <c r="L130" s="139" t="str">
        <f>IFERROR(VLOOKUP(D130,DB!A:I,9,0),"")</f>
        <v/>
      </c>
    </row>
    <row r="131" spans="1:12" ht="15" customHeight="1">
      <c r="A131" s="145"/>
      <c r="B131" s="146" t="str">
        <f>IFERROR(VLOOKUP(D131,DB!A:K,11,0),"")</f>
        <v/>
      </c>
      <c r="C131" s="146"/>
      <c r="D131" s="146"/>
      <c r="E131" s="147"/>
      <c r="F131" s="148"/>
      <c r="G131" s="149">
        <f ca="1">IFERROR(NOW()-F131,"")</f>
        <v>45961.193933333336</v>
      </c>
      <c r="H131" s="148"/>
      <c r="I131" s="146" t="str">
        <f>IFERROR(VLOOKUP(D131,DB!A:F,6,0),"")</f>
        <v/>
      </c>
      <c r="J131" s="146" t="str">
        <f>IFERROR(VLOOKUP(D131,DB!A:G,7,0),"")</f>
        <v/>
      </c>
      <c r="K131" s="150"/>
      <c r="L131" s="151" t="str">
        <f>IFERROR(VLOOKUP(D131,DB!A:I,9,0),"")</f>
        <v/>
      </c>
    </row>
  </sheetData>
  <customSheetViews>
    <customSheetView guid="{F6042A99-DD27-4453-835D-0834D95730CC}" filter="1" showAutoFilter="1">
      <pageMargins left="0" right="0" top="0" bottom="0" header="0" footer="0"/>
      <autoFilter ref="B1:M1" xr:uid="{6769B714-745A-49F9-9642-95B1EAEDED6D}"/>
    </customSheetView>
  </customSheetViews>
  <dataValidations count="2">
    <dataValidation allowBlank="1" showInputMessage="1" showErrorMessage="1" sqref="E1" xr:uid="{5DBA255D-CDD9-49FB-AD3C-AF70AB4EE696}"/>
    <dataValidation type="list" allowBlank="1" showInputMessage="1" showErrorMessage="1" sqref="E2:E13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136.19409548611293</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2.4518500000049244</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45961.193933333336</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45961.193933333336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45961.193933333336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45961.193933333336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45961.193933333336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45961.193933333336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45961.193933333336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45961.193933333336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45961.193933333336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45961.193933333336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45961.193933333336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45961.193933333336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45961.193933333336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45961.193933333336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45961.193933333336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45961.193933333336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45961.193933333336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45961.193933333336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45961.193933333336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45961.193933333336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45961.193933333336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45961.193933333336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45961.193933333336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45961.193933333336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45961.193933333336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45961.193933333336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45961.193933333336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45961.193933333336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45961.193933333336</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45961.193933333336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45961.193933333336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45961.193933333336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45961.193933333336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45961.193933333336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45961.193933333336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45961.193933333336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45961.193933333336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45961.193933333336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45961.193933333336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45961.193933333336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45961.193933333336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45961.193933333336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45961.193933333336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45961.193933333336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45961.193933333336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45961.193933333336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45961.193933333336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45961.193933333336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45961.193933333336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45961.193933333336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45961.193933333336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45961.193933333336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45961.193933333336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45961.193933333336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45961.193933333336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45961.193933333336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45961.193933333336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45961.193933333336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45961.193933333336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45961.193933333336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45961.193933333336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45961.193933333336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45961.193933333336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45961.193933333336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45961.193933333336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45961.193933333336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45961.193933333336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45961.193933333336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45961.193933333336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45961.193933333336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45961.193933333336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45961.193933333336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45961.193933333336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45961.193933333336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45961.193933333336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45961.193933333336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45961.193933333336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45961.193933333336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45961.193933333336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45961.193933333336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45961.193933333336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45961.193933333336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45961.193933333336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45961.193933333336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45961.193933333336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45961.193933333336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45961.193933333336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45961.193933333336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45961.193933333336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45961.193933333336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45961.193933333336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45961.193933333336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45961.193933333336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45961.193933333336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45961.193933333336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45961.193933333336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45961.193933333336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45961.193933333336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45961.193933333336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45961.193933333336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45961.193933333336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45961.193933333336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45961.193933333336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45961.193933333336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45961.193933333336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45961.193933333336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45961.193933333336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45961.193933333336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45961.193933333336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45961.193933333336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45961.193933333336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45961.193933333336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45961.193933333336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45961.193933333336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45961.193933333336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45961.193933333336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45961.193933333336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45961.193933333336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45961.193933333336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45961.193933333336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45961.193933333336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45961.193933333336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45961.193933333336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45961.193933333336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45961.193933333336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45961.193933333336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45961.193933333336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45961.193933333336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45961.193933333336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45961.193933333336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45961.193933333336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45961.193933333336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45961.193933333336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45961.193933333336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45961.193933333336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45961.193933333336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45961.193933333336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45961.193933333336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45961.193933333336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45961.193933333336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45961.193933333336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45961.193933333336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45961.193933333336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45961.193933333336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45961.193933333336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45961.193933333336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45961.193933333336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45961.193933333336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45961.193933333336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45961.193933333336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45961.193933333336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45961.193933333336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45961.193933333336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45961.193933333336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45961.193933333336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45961.193933333336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45961.193933333336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45961.193933333336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45961.193933333336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45961.193933333336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45961.193933333336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45961.193933333336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45961.193933333336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45961.193933333336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45961.193933333336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45961.193933333336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45961.193933333336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45961.193933333336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45961.193933333336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45961.193933333336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45961.193933333336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45961.193933333336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45961.193933333336</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45961.193933449074</v>
      </c>
      <c r="H2" s="22">
        <v>45961.202233796299</v>
      </c>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45961.193933449074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45961.193933449074</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45961.193933449074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45961.193933449074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45961.193933449074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45961.193933449074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45961.193933449074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45961.193933449074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45961.193933449074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45961.193933449074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45961.193933449074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45961.193933449074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45961.193933449074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45961.193933449074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45961.193933449074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45961.193933449074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45961.193933449074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45961.193933449074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45961.193933449074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45961.193933449074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45961.193933449074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45961.193933449074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45961.193933449074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45961.193933449074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45961.193933449074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45961.193933449074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45961.193933449074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45961.193933449074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45961.193933449074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45961.193933449074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45961.193933449074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45961.193933449074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45961.193933449074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45961.193933449074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45961.193933449074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45961.193933449074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45961.193933449074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45961.193933449074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45961.193933449074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45961.193933449074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45961.193933449074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45961.193933449074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45961.193933449074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45961.193933449074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45961.193933449074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45961.193933449074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45961.193933449074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45961.193933449074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45961.193933449074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45961.193933449074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45961.193933449074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45961.193933449074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45961.193933449074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45961.193933449074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45961.193933449074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45961.193933449074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45961.193933449074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45961.193933449074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45961.193933449074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45961.193933449074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45961.193933449074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45961.193933449074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45961.193933449074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45961.193933449074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45961.193933449074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45961.193933449074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45961.193933449074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45961.193933449074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45961.193933449074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45961.193933449074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45961.193933449074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45961.193933449074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45961.193933449074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45961.193933449074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45961.193933449074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45961.193933449074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45961.193933449074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45961.193933449074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45961.193933449074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45961.193933449074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45961.193933449074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45961.193933449074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45961.193933449074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45961.193933449074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45961.193933449074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45961.193933449074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45961.193933449074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45961.193933449074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45961.193933449074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45961.193933449074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45961.193933449074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45961.193933449074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45961.193933449074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45961.193933449074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45961.193933449074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45961.193933449074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45961.193933449074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45961.193933449074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45961.193933449074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45961.193933449074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45961.193933449074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45961.193933449074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45961.193933449074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45961.193933449074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45961.193933449074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45961.193933449074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45961.193933449074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45961.193933449074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45961.193933449074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45961.193933449074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45961.193933449074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45961.193933449074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45961.193933449074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45961.193933449074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45961.193933449074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45961.193933449074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45961.193933449074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45961.193933449074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45961.193933449074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45961.193933449074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45961.193933449074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45961.193933449074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45961.193933449074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45961.193933449074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45961.193933449074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45961.193933449074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45961.193933449074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45961.193933449074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45961.193933449074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45961.193933449074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45961.193933449074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45961.193933449074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45961.193933449074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45961.193933449074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45961.193933449074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45961.193933449074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45961.193933449074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45961.193933449074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45961.193933449074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45961.193933449074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45961.193933449074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45961.193933449074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45961.193933449074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45961.193933449074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45961.193933449074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45961.193933449074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45961.193933449074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45961.193933449074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45961.193933449074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45961.193933449074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45961.193933449074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45961.193933449074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45961.193933449074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45961.193933449074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45961.193933449074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45961.193933449074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45961.193933449074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45961.193933449074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45961.193933449074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45961.193933449074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45961.193933449074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45961.193933449074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45961.193933449074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45961.193933449074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45961.193933449074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45961.193933449074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45961.193933449074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45961.193933449074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45961.193933449074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45961.193933449074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45961.193933449074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45961.193933449074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45961.193933449074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45961.193933449074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45961.193933449074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45961.193933449074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45961.193933449074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45961.193933449074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45961.193933449074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45961.193933449074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45961.193933449074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45961.193933449074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45961.193933449074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45961.193933449074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45961.193933449074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45961.193933449074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45961.193933449074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45961.193933449074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45961.193933449074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45961.193933449074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45961.193933449074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45961.193933449074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45961.193933449074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45961.193933449074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45961.193933449074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45961.193933449074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45961.193933449074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45961.193933449074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45961.193933449074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45961.193933449074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45961.193933449074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45961.193933449074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45961.193933449074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45961.193933449074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45961.193933449074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45961.193933449074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45961.193933449074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45961.193933449074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45961.193933449074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45961.193933449074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45961.193933449074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45961.193933449074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45961.193933449074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45961.193933449074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45961.193933449074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45961.193933449074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45961.193933449074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45961.193933449074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45961.193933449074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45961.193933449074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45961.193933449074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45961.193933449074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45961.193933449074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45961.193933449074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45961.193933449074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45961.193933449074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45961.193933449074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45961.193933449074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45961.193933449074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45961.193933449074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45961.193933449074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45961.193933449074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45961.193933449074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45961.193933449074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45961.193933449074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45961.193933449074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45961.193933449074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45961.193933449074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45961.193933449074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45961.193933449074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45961.193933449074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45961.193933449074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45961.193933449074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45961.193933449074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45961.193933449074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45961.193933449074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45961.193933449074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45961.193933449074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45961.193933449074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45961.193933449074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45961.193933449074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45961.193933449074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45961.193933449074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45961.193933449074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45961.193933449074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45961.193933449074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45961.193933449074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45961.193933449074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45961.193933449074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45961.193933449074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45961.193933449074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45961.193933449074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45961.193933449074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45961.193933449074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45961.193933449074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45961.193933449074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45961.193933449074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45961.193933449074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45961.193933449074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45961.193933449074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45961.193933449074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45961.193933449074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45961.193933449074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45961.193933449074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45961.193933449074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45961.193933449074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45961.193933449074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45961.193933449074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45961.193933449074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45961.193933449074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45961.193933449074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45961.193933449074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45961.193933449074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45961.193933449074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45961.193933449074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45961.193933449074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45961.193933449074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45961.193933449074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45961.193933449074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45961.193933449074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45961.193933449074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45961.193933449074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45961.193933449074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45961.193933449074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45961.193933449074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45961.193933449074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45961.193933449074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45961.193933449074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45961.193933449074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45961.193933449074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45961.193933449074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45961.193933449074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45961.193933449074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45961.193933449074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45961.193933449074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45961.193933449074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45961.193933449074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45961.193933449074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45961.193933449074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45961.193933449074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45961.193933449074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45961.193933449074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45961.193933449074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45961.193933449074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45961.193933449074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45961.193933449074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45961.193933449074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45961.193933449074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45961.193933449074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45961.193933449074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45961.193933449074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45961.193933449074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45961.193933449074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45961.193933449074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45961.193933449074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45961.193933449074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45961.193933449074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45961.193933449074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45961.193933449074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45961.193933449074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45961.193933449074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45961.193933449074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45961.193933449074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45961.193933449074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45961.193933449074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45961.193933449074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45961.193933449074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45961.193933449074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45961.193933449074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45961.193933449074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45961.193933449074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45961.193933449074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45961.193933449074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45961.193933449074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45961.193933449074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45961.193933449074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45961.193933449074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45961.193933449074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45961.193933449074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45961.193933449074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45961.193933449074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45961.193933449074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45961.193933449074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45961.193933449074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45961.193933449074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45961.193933449074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45961.193933449074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45961.193933449074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45961.193933449074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45961.193933449074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45961.193933449074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45961.193933449074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45961.193933449074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45961.193933449074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45961.193933449074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45961.193933449074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45961.193933449074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45961.193933449074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45961.193933449074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45961.193933449074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45961.193933449074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45961.193933449074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45961.193933449074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45961.193933449074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45961.193933449074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45961.193933449074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45961.193933449074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45961.193933449074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45961.193933449074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45961.193933449074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45961.193933449074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45961.193933449074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45961.193933449074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45961.193933449074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45961.193933449074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45961.193933449074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45961.193933449074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45961.193933449074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45961.193933449074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45961.193933449074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45961.193933449074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45961.193933449074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45961.193933449074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45961.193933449074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45961.193933449074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45961.193933449074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45961.193933449074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45961.193933449074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45961.193933449074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45961.193933449074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45961.193933449074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45961.193933449074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45961.193933449074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45961.193933449074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45961.193933449074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45961.193933449074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45961.193933449074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45961.193933449074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45961.193933449074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45961.193933449074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45961.193933449074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45961.193933449074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45961.193933449074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45961.193933449074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45961.193933449074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45961.193933449074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45961.193933449074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45961.193933449074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45961.193933449074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45961.193933449074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45961.193933449074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45961.193933449074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45961.193933449074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45961.193933449074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45961.193933449074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45961.193933449074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45961.193933449074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45961.193933449074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45961.193933449074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45961.193933449074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45961.193933449074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45961.193933449074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45961.193933449074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45961.193933449074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45961.193933449074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45961.193933449074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45961.193933449074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45961.193933449074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45961.193933449074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45961.193933449074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45961.193933449074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45961.193933449074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45961.193933449074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45961.193933449074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45961.193933449074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45961.193933449074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45961.193933449074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45961.193933449074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45961.193933449074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45961.193933449074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45961.193933449074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45961.193933449074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45961.193933449074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45961.193933449074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45961.193933449074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45961.193933449074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45961.193933449074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45961.193933449074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45961.193933449074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45961.193933449074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45961.193933449074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45961.193933449074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45961.193933449074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45961.193933449074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45961.193933449074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45961.193933449074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45961.193933449074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45961.193933449074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45961.193933449074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45961.193933449074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45961.193933449074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45961.193933449074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45961.193933449074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45961.193933449074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45961.193933449074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45961.193933449074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45961.193933449074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45961.193933449074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45961.193933449074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45961.193933449074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45961.193933449074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45961.193933449074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45961.193933449074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45961.193933449074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45961.193933449074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45961.193933449074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45961.193933449074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45961.193933449074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45961.193933449074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45961.193933449074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45961.193933449074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45961.193933449074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45961.193933449074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45961.193933449074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45961.193933449074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45961.193933449074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45961.193933449074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45961.193933449074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45961.193933449074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45961.193933449074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45961.193933449074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45961.193933449074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45961.193933449074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45961.193933449074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45961.193933449074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45961.193933449074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45961.193933449074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45961.193933449074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45961.193933449074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45961.193933449074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45961.193933449074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45961.193933449074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45961.193933449074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45961.193933449074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45961.193933449074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45961.193933449074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45961.193933449074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45961.193933449074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45961.193933449074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45961.193933449074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45961.193933449074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45961.193933449074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45961.193933449074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45961.193933449074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45961.193933449074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45961.193933449074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45961.193933449074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45961.193933449074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45961.193933449074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45961.193933449074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45961.193933449074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45961.193933449074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45961.193933449074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45961.193933449074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45961.193933449074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45961.193933449074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45961.193933449074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45961.193933449074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45961.193933449074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45961.193933449074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45961.193933449074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45961.193933449074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45961.193933449074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45961.193933449074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45961.193933449074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45961.193933449074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45961.193933449074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45961.193933449074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45961.193933449074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45961.193933449074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45961.193933449074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45961.193933449074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45961.193933449074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45961.193933449074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45961.193933449074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45961.193933449074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45961.193933449074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45961.193933449074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45961.193933449074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45961.193933449074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45961.193933449074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45961.193933449074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45961.193933449074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45961.193933449074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45961.193933449074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45961.193933449074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45961.193933449074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45961.193933449074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45961.193933449074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45961.193933449074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45961.193933449074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45961.193933449074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45961.193933449074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45961.193933449074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45961.193933449074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45961.193933449074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45961.193933449074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45961.193933449074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45961.193933449074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45961.193933449074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45961.193933449074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45961.193933449074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45961.193933449074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45961.193933449074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45961.193933449074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45961.193933449074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45961.193933449074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45961.193933449074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45961.193933449074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45961.193933449074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45961.193933449074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45961.193933449074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45961.193933449074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45961.193933449074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45961.193933449074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45961.193933449074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45961.193933449074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45961.193933449074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45961.193933449074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45961.193933449074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45961.193933449074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45961.193933449074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45961.193933449074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45961.193933449074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45961.193933449074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45961.193933449074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45961.193933449074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45961.193933449074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45961.193933449074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45961.193933449074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45961.193933449074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45961.193933449074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45961.193933449074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45961.193933449074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45961.193933449074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45961.193933449074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45961.193933449074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45961.193933449074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45961.193933449074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45961.193933449074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45961.193933449074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45961.193933449074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45961.193933449074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45961.193933449074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45961.193933449074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45961.193933449074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45961.193933449074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45961.193933449074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45961.193933449074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45961.193933449074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45961.193933449074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45961.193933449074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45961.193933449074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45961.193933449074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45961.193933449074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45961.193933449074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45961.193933449074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45961.193933449074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45961.193933449074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45961.193933449074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45961.193933449074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45961.193933449074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45961.193933449074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45961.193933449074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45961.193933449074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45961.193933449074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45961.193933449074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45961.193933449074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45961.193933449074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45961.193933449074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45961.193933449074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45961.193933449074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45961.193933449074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45961.193933449074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45961.193933449074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45961.193933449074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45961.193933449074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45961.193933449074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45961.193933449074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45961.193933449074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45961.193933449074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45961.193933449074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45961.193933449074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45961.193933449074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45961.193933449074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45961.193933449074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45961.193933449074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45961.193933449074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45961.193933449074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45961.193933449074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45961.193933449074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45961.193933449074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45961.193933449074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45961.193933449074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45961.193933449074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45961.193933449074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45961.193933449074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45961.193933449074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45961.193933449074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45961.193933449074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45961.193933449074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45961.193933449074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45961.193933449074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45961.193933449074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45961.193933449074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45961.193933449074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45961.193933449074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45961.193933449074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45961.193933449074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45961.193933449074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45961.193933449074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45961.193933449074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45961.193933449074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45961.193933449074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45961.193933449074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45961.193933449074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45961.193933449074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45961.193933449074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45961.193933449074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45961.193933449074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45961.193933449074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45961.193933449074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45961.193933449074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45961.193933449074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45961.193933449074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45961.193933449074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45961.193933449074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45961.193933449074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45961.193933449074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45961.193933449074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45961.193933449074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45961.193933449074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45961.193933449074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45961.193933449074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45961.193933449074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45961.193933449074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45961.193933449074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45961.193933449074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45961.193933449074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45961.193933449074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45961.193933449074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45961.193933449074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45961.193933449074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45961.193933449074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45961.193933449074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45961.193933449074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45961.193933449074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45961.193933449074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45961.193933449074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45961.193933449074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45961.193933449074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45961.193933449074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45961.193933449074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45961.193933449074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45961.193933449074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45961.193933449074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45961.193933449074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45961.193933449074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45961.193933449074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45961.193933449074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45961.193933449074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45961.193933449074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45961.193933449074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45961.193933449074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45961.193933449074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45961.193933449074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45961.193933449074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45961.193933449074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45961.193933449074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45961.193933449074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45961.193933449074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45961.193933449074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45961.193933449074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45961.193933449074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45961.193933449074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45961.193933449074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45961.193933449074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45961.193933449074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45961.193933449074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45961.193933449074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45961.193933449074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45961.193933449074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45961.193933449074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45961.193933449074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45961.193933449074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45961.193933449074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45961.193933449074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45961.193933449074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45961.193933449074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45961.193933449074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45961.193933449074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45961.193933449074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45961.193933449074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45961.193933449074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45961.193933449074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45961.193933449074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45961.193933449074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45961.193933449074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45961.193933449074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45961.193933449074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45961.193933449074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45961.193933449074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45961.193933449074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45961.193933449074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45961.193933449074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45961.193933449074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45961.193933449074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45961.193933449074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45961.193933449074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45961.193933449074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45961.193933449074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45961.193933449074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45961.193933449074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45961.193933449074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45961.193933449074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45961.193933449074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45961.193933449074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45961.193933449074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45961.193933449074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45961.193933449074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45961.193933449074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45961.193933449074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45961.193933449074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45961.193933449074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45961.193933449074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45961.193933449074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45961.193933449074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45961.193933449074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45961.193933449074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45961.193933449074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45961.193933449074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45961.193933449074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45961.193933449074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45961.193933449074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45961.193933449074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45961.193933449074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45961.193933449074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45961.193933449074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45961.193933449074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45961.193933449074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45961.193933449074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45961.193933449074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45961.193933449074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45961.193933449074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45961.193933449074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45961.193933449074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45961.193933449074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45961.193933449074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45961.193933449074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45961.193933449074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45961.193933449074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45961.193933449074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45961.193933449074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45961.193933449074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45961.193933449074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45961.193933449074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45961.193933449074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45961.193933449074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45961.193933449074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45961.193933449074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45961.193933449074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45961.193933449074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45961.193933449074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45961.193933449074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45961.193933449074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45961.193933449074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45961.193933449074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45961.193933449074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45961.193933449074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45961.193933449074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45961.193933449074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45961.193933449074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45961.193933449074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45961.193933449074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45961.193933449074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45961.193933449074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45961.193933449074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45961.193933449074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45961.193933449074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45961.193933449074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45961.193933449074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45961.193933449074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45961.193933449074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45961.193933449074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45961.193933449074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45961.193933449074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45961.193933449074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45961.193933449074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45961.193933449074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45961.193933449074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45961.193933449074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45961.193933449074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45961.193933449074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45961.193933449074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45961.193933449074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45961.193933449074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45961.193933449074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45961.193933449074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45961.193933449074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45961.193933449074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45961.193933449074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45961.193933449074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45961.193933449074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45961.193933449074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45961.193933449074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45961.193933449074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45961.193933449074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45961.193933449074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45961.193933449074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45961.193933449074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45961.193933449074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45961.193933449074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45961.193933449074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45961.193933449074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45961.193933449074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45961.193933449074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45961.193933449074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45961.193933449074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45961.193933449074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45961.193933449074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45961.193933449074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45961.193933449074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45961.193933449074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45961.193933449074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45961.193933449074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45961.193933449074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45961.193933449074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45961.193933449074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45961.193933449074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45961.193933449074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45961.193933449074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45961.193933449074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45961.193933449074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45961.193933449074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45961.193933449074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45961.193933449074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45961.193933449074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45961.193933449074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45961.193933449074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45961.193933449074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45961.193933449074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45961.193933449074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45961.193933449074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45961.193933449074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45961.193933449074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45961.193933449074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45961.193933449074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45961.193933449074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45961.193933449074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45961.193933449074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45961.193933449074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45961.193933449074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45961.193933449074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45961.193933449074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45961.193933449074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45961.193933449074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45961.193933449074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45961.193933449074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45961.193933449074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45961.193933449074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45961.193933449074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45961.193933449074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45961.193933449074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45961.193933449074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45961.193933449074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45961.193933449074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45961.193933449074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45961.193933449074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45961.193933449074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45961.193933449074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45961.193933449074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45961.193933449074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45961.193933449074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45961.193933449074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45961.193933449074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45961.193933449074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45961.193933449074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45961.193933449074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45961.193933449074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45961.193933449074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45961.193933449074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45961.193933449074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45961.193933449074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45961.193933449074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45961.193933449074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45961.193933449074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45961.193933449074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45961.193933449074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45961.193933449074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45961.193933449074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45961.193933449074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45961.193933449074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45961.193933449074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45961.193933449074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45961.193933449074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45961.193933449074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45961.193933449074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45961.193933449074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45961.193933449074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45961.193933449074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45961.193933449074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45961.193933449074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45961.193933449074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45961.193933449074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45961.193933449074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45961.193933449074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45961.193933449074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45961.193933449074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45961.193933449074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45961.193933449074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45961.193933449074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45961.193933449074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45961.193933449074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45961.193933449074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45961.193933449074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45961.193933449074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45961.193933449074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45961.193933449074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45961.193933449074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45961.193933449074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45961.193933449074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45961.193933449074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45961.193933449074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45961.193933449074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45961.193933449074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45961.193933449074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45961.193933449074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45961.193933449074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45961.193933449074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45961.193933449074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45961.193933449074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45961.193933449074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45961.193933449074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45961.193933449074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45961.193933449074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45961.193933449074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45961.193933449074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45961.193933449074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45961.193933449074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45961.193933449074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45961.193933449074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45961.193933449074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45961.193933449074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45961.193933449074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45961.193933449074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45961.193933449074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45961.193933449074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45961.193933449074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45961.193933449074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45961.193933449074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45961.193933449074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45961.193933449074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45961.193933449074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45961.193933449074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45961.193933449074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45961.193933449074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45961.193933449074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45961.193933449074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45961.193933449074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45961.193933449074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45961.193933449074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45961.193933449074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45961.193933449074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45961.193933449074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45961.193933449074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45961.193933449074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45961.193933449074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45961.193933449074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45961.193933449074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45961.193933449074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45961.193933449074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45961.193933449074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45961.193933449074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45961.193933449074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45961.193933449074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45961.193933449074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45961.193933449074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45961.193933449074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45961.193933449074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45961.193933449074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45961.193933449074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45961.193933449074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45961.193933449074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45961.193933449074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45961.193933449074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45961.193933449074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45961.193933449074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45961.193933449074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45961.193933449074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45961.193933449074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45961.193933449074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45961.193933449074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45961.193933449074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45961.193933449074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45961.193933449074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45961.193933449074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45961.193933449074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45961.193933449074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45961.193933449074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45961.193933449074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45961.193933449074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45961.193933449074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45961.193933449074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45961.193933449074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45961.193933449074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45961.193933449074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45961.193933449074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45961.193933449074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45961.193933449074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45961.193933449074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45961.193933449074</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2"/>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257.7132158564782</v>
      </c>
      <c r="H2" s="99">
        <v>45703.474768518521</v>
      </c>
      <c r="I2" s="99" t="str">
        <f>IFERROR(VLOOKUP(D2,DB!A:F,6,0),"")</f>
        <v>SCECO</v>
      </c>
      <c r="J2" s="99" t="str">
        <f>IFERROR(VLOOKUP(D2,DB!A:G,7,0),"")</f>
        <v>Dead</v>
      </c>
      <c r="K2" s="101" t="s">
        <v>39108</v>
      </c>
      <c r="L2" s="94" t="str">
        <f>IFERROR(VLOOKUP(D2,DB!A:I,9,0),"")</f>
        <v>Latis</v>
      </c>
    </row>
    <row r="3" spans="1:16" ht="15" customHeight="1">
      <c r="A3" s="169" t="s">
        <v>39109</v>
      </c>
      <c r="B3" s="119" t="str">
        <f>IFERROR(VLOOKUP(D3,DB!A:K,11,0),"")</f>
        <v>R4</v>
      </c>
      <c r="C3" s="120">
        <v>1</v>
      </c>
      <c r="D3" s="94" t="s">
        <v>28974</v>
      </c>
      <c r="E3" s="98" t="s">
        <v>39021</v>
      </c>
      <c r="F3" s="123">
        <v>45960.96875</v>
      </c>
      <c r="G3" s="124">
        <f ca="1">IFERROR(NOW()-F3,"")</f>
        <v>0.22518344907439314</v>
      </c>
      <c r="H3" s="123">
        <v>45960.963101851848</v>
      </c>
      <c r="I3" s="119" t="str">
        <f>IFERROR(VLOOKUP(D3,DB!A:F,6,0),"")</f>
        <v>SCECO</v>
      </c>
      <c r="J3" s="119" t="str">
        <f>IFERROR(VLOOKUP(D3,DB!A:G,7,0),"")</f>
        <v>Weak</v>
      </c>
      <c r="K3" s="125" t="s">
        <v>39110</v>
      </c>
      <c r="L3" s="121" t="str">
        <f>IFERROR(VLOOKUP(D3,DB!A:I,9,0),"")</f>
        <v>Latis</v>
      </c>
    </row>
    <row r="4" spans="1:16" ht="30.75">
      <c r="A4" s="119" t="s">
        <v>39111</v>
      </c>
      <c r="B4" s="119" t="str">
        <f>IFERROR(VLOOKUP(D4,DB!A:K,11,0),"")</f>
        <v>R4</v>
      </c>
      <c r="C4" s="120">
        <v>1</v>
      </c>
      <c r="D4" s="94" t="s">
        <v>29147</v>
      </c>
      <c r="E4" s="98" t="s">
        <v>39021</v>
      </c>
      <c r="F4" s="123">
        <v>45961.082858796297</v>
      </c>
      <c r="G4" s="124">
        <f ca="1">IFERROR(NOW()-F4,"")</f>
        <v>0.11107465277746087</v>
      </c>
      <c r="H4" s="123">
        <v>45961.098749999997</v>
      </c>
      <c r="I4" s="119" t="str">
        <f>IFERROR(VLOOKUP(D4,DB!A:F,6,0),"")</f>
        <v>SCECO</v>
      </c>
      <c r="J4" s="119" t="str">
        <f>IFERROR(VLOOKUP(D4,DB!A:G,7,0),"")</f>
        <v>Vandalized+Vandalized</v>
      </c>
      <c r="K4" s="125" t="s">
        <v>39112</v>
      </c>
      <c r="L4" s="121" t="str">
        <f>IFERROR(VLOOKUP(D4,DB!A:I,9,0),"")</f>
        <v>Latis</v>
      </c>
    </row>
    <row r="5" spans="1:16" ht="15" customHeight="1">
      <c r="A5" s="119"/>
      <c r="B5" s="119" t="str">
        <f>IFERROR(VLOOKUP(D5,DB!A:K,11,0),"")</f>
        <v/>
      </c>
      <c r="C5" s="120"/>
      <c r="D5" s="94"/>
      <c r="E5" s="98"/>
      <c r="F5" s="123"/>
      <c r="G5" s="124">
        <f ca="1">IFERROR(NOW()-F5,"")</f>
        <v>45961.193933449074</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45961.193933449074</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45961.193933449074</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45961.193933449074</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45961.193933449074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45961.193933449074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45961.193933449074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45961.193933449074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45961.193933449074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45961.193933449074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45961.193933449074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45961.193933449074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45961.193933449074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45961.193933449074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45961.193933449074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45961.193933449074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45961.193933449074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45961.193933449074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45961.193933449074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45961.193933449074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45961.193933449074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45961.193933449074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45961.193933449074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45961.193933449074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45961.193933449074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45961.193933449074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45961.193933449074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45961.193933449074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45961.193933449074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45961.193933449074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45961.193933449074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45961.193933449074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45961.193933449074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45961.193933449074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45961.193933449074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45961.193933449074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45961.193933449074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45961.193933449074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45961.193933449074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45961.193933449074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45961.193933449074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45961.193933449074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45961.193933449074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45961.193933449074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45961.193933449074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45961.193933449074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45961.193933449074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45961.193933449074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45961.193933449074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45961.193933449074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45961.193933449074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45961.193933449074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45961.193933449074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45961.193933449074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45961.193933449074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45961.193933449074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45961.193933449074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45961.193933449074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45961.193933449074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45961.193933449074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45961.193933449074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45961.193933449074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45961.193933449074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45961.193933449074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45961.193933449074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45961.193933449074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45961.193933449074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45961.193933449074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45961.193933449074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45961.193933449074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45961.193933449074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45961.193933449074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45961.193933449074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45961.193933449074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45961.193933449074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45961.193933449074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45961.193933449074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45961.193933449074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45961.193933449074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45961.193933449074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45961.193933449074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45961.193933449074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45961.193933449074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45961.193933449074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45961.193933449074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45961.193933449074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45961.193933449074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45961.193933449074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45961.193933449074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45961.193933449074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45961.193933449074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45961.193933449074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45961.193933449074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45961.193933449074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45961.193933449074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45961.193933449074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45961.193933449074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45961.193933449074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45961.193933449074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45961.193933449074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45961.193933449074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45961.193933449074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45961.193933449074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45961.193933449074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45961.193933449074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45961.193933449074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45961.193933449074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45961.193933449074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45961.193933449074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45961.193933449074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45961.193933449074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45961.193933449074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45961.193933449074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45961.193933449074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45961.193933449074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45961.193933449074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45961.193933449074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45961.193933449074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45961.193933449074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45961.193933449074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45961.193933449074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45961.193933449074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45961.193933449074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45961.193933449074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45961.193933449074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45961.193933449074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45961.193933449074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45961.193933449074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45961.193933449074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45961.193933449074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45961.193933449074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45961.193933449074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45961.193933449074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45961.193933449074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45961.193933449074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45961.193933449074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45961.193933449074</v>
      </c>
      <c r="H141" s="123"/>
      <c r="I141" s="119" t="str">
        <f>IFERROR(VLOOKUP(D141,DB!A:F,6,0),"")</f>
        <v/>
      </c>
      <c r="J141" s="119" t="str">
        <f>IFERROR(VLOOKUP(D141,DB!A:G,7,0),"")</f>
        <v/>
      </c>
      <c r="K141" s="125"/>
      <c r="L141" s="121" t="str">
        <f>IFERROR(VLOOKUP(D141,DB!A:I,9,0),"")</f>
        <v/>
      </c>
    </row>
    <row r="142" spans="1:12" ht="15" customHeight="1">
      <c r="A142" s="126"/>
      <c r="B142" s="126" t="str">
        <f>IFERROR(VLOOKUP(D142,DB!A:K,11,0),"")</f>
        <v/>
      </c>
      <c r="C142" s="127"/>
      <c r="D142" s="128"/>
      <c r="E142" s="129"/>
      <c r="F142" s="130"/>
      <c r="G142" s="131">
        <f ca="1">IFERROR(NOW()-F142,"")</f>
        <v>45961.193933449074</v>
      </c>
      <c r="H142" s="130"/>
      <c r="I142" s="126" t="str">
        <f>IFERROR(VLOOKUP(D142,DB!A:F,6,0),"")</f>
        <v/>
      </c>
      <c r="J142" s="126" t="str">
        <f>IFERROR(VLOOKUP(D142,DB!A:G,7,0),"")</f>
        <v/>
      </c>
      <c r="K142" s="132"/>
      <c r="L142" s="128" t="str">
        <f>IFERROR(VLOOKUP(D142,DB!A:I,9,0),"")</f>
        <v/>
      </c>
    </row>
  </sheetData>
  <dataValidations count="2">
    <dataValidation allowBlank="1" showInputMessage="1" showErrorMessage="1" sqref="E1" xr:uid="{A4F81451-56CC-4543-9497-104C4E44EE4B}"/>
    <dataValidation type="list" allowBlank="1" showInputMessage="1" showErrorMessage="1" sqref="E2:E3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2"/>
  <sheetViews>
    <sheetView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39113</v>
      </c>
      <c r="B2" s="37" t="str">
        <f>IFERROR(VLOOKUP(D2,DB!A:K,11,0),"")</f>
        <v>R5</v>
      </c>
      <c r="C2" s="37">
        <v>3</v>
      </c>
      <c r="D2" s="118" t="s">
        <v>36011</v>
      </c>
      <c r="E2" s="37" t="s">
        <v>39021</v>
      </c>
      <c r="F2" s="38">
        <v>45891.832060185188</v>
      </c>
      <c r="G2" s="144">
        <f ca="1">IFERROR(NOW()-F2,"")</f>
        <v>69.361873263886082</v>
      </c>
      <c r="H2" s="38">
        <v>45891.790393518517</v>
      </c>
      <c r="I2" s="37" t="str">
        <f>IFERROR(VLOOKUP(D2,DB!A:F,6,0),"")</f>
        <v>Generator-SG</v>
      </c>
      <c r="J2" s="37" t="str">
        <f>IFERROR(VLOOKUP(D2,DB!A:G,7,0),"")</f>
        <v>Vandalized</v>
      </c>
      <c r="K2" s="37" t="s">
        <v>39114</v>
      </c>
      <c r="L2" s="37" t="str">
        <f>IFERROR(VLOOKUP(D2,DB!A:I,9,0),"")</f>
        <v>Latis</v>
      </c>
      <c r="M2" s="117"/>
    </row>
    <row r="3" spans="1:13" ht="30.75">
      <c r="A3" s="37" t="s">
        <v>39115</v>
      </c>
      <c r="B3" s="37" t="str">
        <f>IFERROR(VLOOKUP(D3,DB!A:K,11,0),"")</f>
        <v>R5</v>
      </c>
      <c r="C3" s="37">
        <v>1</v>
      </c>
      <c r="D3" s="37" t="s">
        <v>33268</v>
      </c>
      <c r="E3" s="37" t="s">
        <v>39100</v>
      </c>
      <c r="F3" s="38">
        <v>45926.188877314817</v>
      </c>
      <c r="G3" s="144">
        <f t="shared" ref="G3" ca="1" si="0">IFERROR(NOW()-F3,"")</f>
        <v>35.005056134257757</v>
      </c>
      <c r="H3" s="38">
        <v>45926.158159722225</v>
      </c>
      <c r="I3" s="37" t="str">
        <f>IFERROR(VLOOKUP(D3,DB!A:F,6,0),"")</f>
        <v>SCECO</v>
      </c>
      <c r="J3" s="37" t="str">
        <f>IFERROR(VLOOKUP(D3,DB!A:G,7,0),"")</f>
        <v>Good</v>
      </c>
      <c r="K3" s="37" t="s">
        <v>39116</v>
      </c>
      <c r="L3" s="37" t="str">
        <f>IFERROR(VLOOKUP(D3,DB!A:I,9,0),"")</f>
        <v>Latis</v>
      </c>
      <c r="M3" s="117"/>
    </row>
    <row r="4" spans="1:13" ht="48" customHeight="1">
      <c r="A4" s="152" t="s">
        <v>39117</v>
      </c>
      <c r="B4" s="152" t="str">
        <f>IFERROR(VLOOKUP(D4,DB!A:K,11,0),"")</f>
        <v>R5</v>
      </c>
      <c r="C4" s="152">
        <v>1</v>
      </c>
      <c r="D4" s="152" t="s">
        <v>34758</v>
      </c>
      <c r="E4" s="152" t="s">
        <v>39100</v>
      </c>
      <c r="F4" s="153">
        <v>45948.661111111112</v>
      </c>
      <c r="G4" s="154">
        <f ca="1">IFERROR(NOW()-F4,"")</f>
        <v>12.532822337961989</v>
      </c>
      <c r="H4" s="153">
        <v>45948.661111111112</v>
      </c>
      <c r="I4" s="152" t="str">
        <f>IFERROR(VLOOKUP(D4,DB!A:F,6,0),"")</f>
        <v>SCECO</v>
      </c>
      <c r="J4" s="152" t="str">
        <f>IFERROR(VLOOKUP(D4,DB!A:G,7,0),"")</f>
        <v>Dead</v>
      </c>
      <c r="K4" s="152" t="s">
        <v>39118</v>
      </c>
      <c r="L4" s="152" t="str">
        <f>IFERROR(VLOOKUP(D4,DB!A:I,9,0),"")</f>
        <v>Latis</v>
      </c>
    </row>
    <row r="5" spans="1:13" ht="15">
      <c r="A5" s="152"/>
      <c r="B5" s="152" t="str">
        <f>IFERROR(VLOOKUP(D5,DB!A:K,11,0),"")</f>
        <v/>
      </c>
      <c r="C5" s="152"/>
      <c r="D5" s="152"/>
      <c r="E5" s="152"/>
      <c r="F5" s="153"/>
      <c r="G5" s="154">
        <f ca="1">IFERROR(NOW()-F5,"")</f>
        <v>45961.193933449074</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45961.193933449074</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45961.193933449074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45961.193933449074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45961.193933449074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45961.193933449074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45961.193933449074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45961.193933449074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45961.193933449074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45961.193933449074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45961.193933449074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45961.193933449074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45961.193933449074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45961.193933449074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45961.193933449074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45961.193933449074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45961.193933449074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45961.193933449074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45961.193933449074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45961.193933449074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45961.193933449074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45961.193933449074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45961.193933449074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45961.193933449074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45961.193933449074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45961.193933449074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45961.193933449074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45961.193933449074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45961.193933449074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45961.193933449074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45961.193933449074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45961.193933449074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45961.193933449074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45961.193933449074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45961.193933449074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45961.193933449074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45961.193933449074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45961.193933449074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45961.193933449074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45961.193933449074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45961.193933449074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45961.193933449074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45961.193933449074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45961.193933449074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45961.193933449074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45961.193933449074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45961.193933449074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45961.193933449074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45961.193933449074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45961.193933449074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45961.193933449074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45961.193933449074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45961.193933449074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45961.193933449074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45961.193933449074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45961.193933449074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45961.193933449074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45961.193933449074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45961.193933449074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45961.193933449074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45961.193933449074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45961.193933449074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45961.193933449074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45961.193933449074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45961.193933449074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45961.193933449074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45961.193933449074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45961.193933449074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45961.193933449074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45961.193933449074</v>
      </c>
      <c r="H74" s="153"/>
      <c r="I74" s="152" t="str">
        <f>IFERROR(VLOOKUP(D74,DB!A:F,6,0),"")</f>
        <v/>
      </c>
      <c r="J74" s="152" t="str">
        <f>IFERROR(VLOOKUP(D74,DB!A:G,7,0),"")</f>
        <v/>
      </c>
      <c r="K74" s="152"/>
      <c r="L74" s="152" t="str">
        <f>IFERROR(VLOOKUP(D74,DB!A:I,9,0),"")</f>
        <v/>
      </c>
    </row>
    <row r="75" spans="1:12" ht="15">
      <c r="A75" s="158"/>
      <c r="B75" s="158" t="str">
        <f>IFERROR(VLOOKUP(D75,DB!A:K,11,0),"")</f>
        <v/>
      </c>
      <c r="C75" s="158"/>
      <c r="D75" s="158"/>
      <c r="E75" s="158"/>
      <c r="F75" s="159"/>
      <c r="G75" s="160">
        <f ca="1">IFERROR(NOW()-F75,"")</f>
        <v>45961.193933449074</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45961.193933449074</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45961.193933449074</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45961.193933449074</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45961.193933449074</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45961.193933449074</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45961.193933449074</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45961.193933449074</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45961.193933449074</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45961.193933449074</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45961.193933449074</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45961.193933449074</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45961.193933449074</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45961.193933449074</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45961.193933449074</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45961.193933449074</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45961.193933449074</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45961.193933449074</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45961.193933449074</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45961.193933449074</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45961.193933449074</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45961.193933449074</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45961.193933449074</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45961.193933449074</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45961.193933449074</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45961.193933449074</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45961.193933449074</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45961.193933449074</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45961.193933449074</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45961.193933449074</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45961.193933449074</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45961.193933449074</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45961.193933449074</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45961.193933449074</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45961.193933449074</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45961.193933449074</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45961.193933449074</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45961.193933449074</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45961.193933449074</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45961.193933449074</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45961.193933449074</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45961.193933449074</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45961.193933449074</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45961.193933449074</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45961.193933449074</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45961.193933449074</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45961.193933449074</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45961.193933449074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45961.193933449074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45961.193933449074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45961.193933449074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45961.193933449074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45961.193933449074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45961.193933449074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45961.193933449074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45961.193933449074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45961.193933449074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45961.193933449074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45961.193933449074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45961.193933449074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45961.193933449074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45961.193933449074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45961.193933449074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45961.193933449074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45961.193933449074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45961.193933449074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45961.193933449074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45961.193933449074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45961.193933449074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45961.193933449074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45961.193933449074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45961.193933449074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45961.193933449074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45961.193933449074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45961.193933449074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45961.193933449074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45961.193933449074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45961.193933449074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45961.193933449074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45961.193933449074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45961.193933449074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45961.193933449074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45961.193933449074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45961.193933449074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45961.193933449074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45961.193933449074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45961.193933449074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45961.193933449074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45961.193933449074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45961.193933449074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45961.193933449074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45961.193933449074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45961.193933449074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45961.193933449074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45961.193933449074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45961.193933449074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45961.193933449074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45961.193933449074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45961.193933449074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45961.193933449074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45961.193933449074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45961.193933449074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45961.193933449074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45961.193933449074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45961.193933449074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45961.193933449074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45961.193933449074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45961.193933449074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45961.193933449074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45961.193933449074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45961.193933449074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45961.193933449074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45961.193933449074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45961.193933449074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45961.193933449074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45961.193933449074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45961.193933449074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45961.193933449074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45961.193933449074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45961.193933449074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45961.193933449074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45961.193933449074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45961.193933449074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45961.193933449074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45961.193933449074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45961.193933449074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45961.193933449074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45961.193933449074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45961.193933449074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45961.193933449074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45961.193933449074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45961.193933449074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45961.193933449074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45961.193933449074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45961.193933449074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45961.193933449074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45961.193933449074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45961.193933449074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45961.193933449074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45961.193933449074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45961.193933449074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45961.193933449074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45961.193933449074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45961.193933449074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45961.193933449074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45961.193933449074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45961.193933449074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45961.193933449074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45961.193933449074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45961.193933449074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45961.193933449074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45961.193933449074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45961.193933449074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45961.193933449074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45961.193933449074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45961.193933449074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45961.193933449074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45961.193933449074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45961.193933449074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45961.193933449074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45961.193933449074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45961.193933449074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45961.193933449074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45961.193933449074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45961.193933449074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45961.193933449074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45961.193933449074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45961.193933449074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45961.193933449074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45961.193933449074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45961.193933449074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45961.193933449074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45961.193933449074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45961.193933449074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45961.193933449074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45961.193933449074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45961.193933449074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45961.193933449074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45961.193933449074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45961.193933449074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45961.193933449074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45961.193933449074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45961.193933449074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45961.193933449074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45961.193933449074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45961.193933449074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45961.193933449074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45961.193933449074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45961.193933449074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45961.193933449074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45961.193933449074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45961.193933449074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45961.193933449074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45961.193933449074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45961.193933449074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45961.193933449074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45961.193933449074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45961.193933449074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45961.193933449074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45961.193933449074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45961.193933449074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45961.193933449074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45961.193933449074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45961.193933449074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45961.193933449074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45961.193933449074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45961.193933449074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45961.193933449074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45961.193933449074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45961.193933449074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45961.193933449074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45961.193933449074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45961.193933449074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45961.193933449074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45961.193933449074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45961.193933449074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45961.193933449074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45961.193933449074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45961.193933449074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45961.193933449074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45961.193933449074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45961.193933449074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45961.193933449074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45961.193933449074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45961.193933449074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45961.193933449074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45961.193933449074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45961.193933449074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45961.193933449074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45961.193933449074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45961.193933449074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45961.193933449074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45961.193933449074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45961.193933449074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45961.193933449074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45961.193933449074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45961.193933449074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45961.193933449074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45961.193933449074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45961.193933449074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45961.193933449074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45961.193933449074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45961.193933449074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45961.193933449074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45961.193933449074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45961.193933449074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45961.193933449074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45961.193933449074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45961.193933449074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45961.193933449074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45961.193933449074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45961.193933449074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45961.193933449074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45961.193933449074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45961.193933449074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45961.193933449074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45961.193933449074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45961.193933449074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45961.193933449074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45961.193933449074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45961.193933449074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45961.193933449074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45961.193933449074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45961.193933449074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45961.193933449074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45961.193933449074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45961.193933449074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45961.193933449074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45961.193933449074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45961.193933449074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45961.193933449074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45961.193933449074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45961.193933449074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45961.193933449074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45961.193933449074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45961.193933449074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45961.193933449074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45961.193933449074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45961.193933449074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45961.193933449074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45961.193933449074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45961.193933449074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45961.193933449074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45961.193933449074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45961.193933449074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45961.193933449074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45961.193933449074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45961.193933449074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45961.193933449074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45961.193933449074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45961.193933449074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45961.193933449074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45961.193933449074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45961.193933449074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45961.193933449074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45961.193933449074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45961.193933449074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45961.193933449074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45961.193933449074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45961.193933449074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45961.193933449074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45961.193933449074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45961.193933449074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45961.193933449074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45961.193933449074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45961.193933449074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45961.193933449074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45961.193933449074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45961.193933449074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45961.193933449074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45961.193933449074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45961.193933449074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45961.193933449074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45961.193933449074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45961.193933449074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45961.193933449074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45961.193933449074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45961.193933449074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45961.193933449074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45961.193933449074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45961.193933449074</v>
      </c>
      <c r="H395" s="159"/>
      <c r="I395" s="158" t="str">
        <f>IFERROR(VLOOKUP(D395,DB!A:F,6,0),"")</f>
        <v/>
      </c>
      <c r="J395" s="158" t="str">
        <f>IFERROR(VLOOKUP(D395,DB!A:G,7,0),"")</f>
        <v/>
      </c>
      <c r="K395" s="158"/>
      <c r="L395" s="158" t="str">
        <f>IFERROR(VLOOKUP(D395,DB!A:I,9,0),"")</f>
        <v/>
      </c>
    </row>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5" ht="15"/>
    <row r="506" ht="15"/>
    <row r="508" ht="15"/>
    <row r="509" ht="15"/>
    <row r="510" ht="15"/>
    <row r="511" ht="15"/>
    <row r="513" ht="15"/>
    <row r="514" ht="15"/>
    <row r="521" ht="15"/>
    <row r="522" ht="15"/>
    <row r="523" ht="15"/>
    <row r="524" ht="15"/>
    <row r="525" ht="15"/>
    <row r="526" ht="15"/>
    <row r="529" ht="15"/>
    <row r="530" ht="15"/>
    <row r="531" ht="15"/>
    <row r="532" ht="15"/>
    <row r="533" ht="15"/>
    <row r="534" ht="15"/>
    <row r="535" ht="15"/>
    <row r="536" ht="15"/>
    <row r="537" ht="15"/>
    <row r="538" ht="15"/>
    <row r="539" ht="15"/>
    <row r="540"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6" ht="15"/>
    <row r="597" ht="15"/>
    <row r="634" ht="15"/>
    <row r="635" ht="15"/>
    <row r="636" ht="15"/>
    <row r="637" ht="15"/>
    <row r="638" ht="15"/>
    <row r="639" ht="15"/>
    <row r="640" ht="15"/>
    <row r="641" ht="15"/>
    <row r="642" ht="15"/>
    <row r="643"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4" ht="15"/>
    <row r="725" ht="15"/>
    <row r="726" ht="15"/>
    <row r="728" ht="15"/>
    <row r="729"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2" ht="15"/>
    <row r="763" ht="15"/>
    <row r="933" ht="15"/>
    <row r="934" ht="15"/>
    <row r="935" ht="15"/>
    <row r="936" ht="15"/>
    <row r="937" ht="15"/>
    <row r="938" ht="15"/>
    <row r="944" ht="15"/>
    <row r="945" ht="15"/>
    <row r="946" ht="15"/>
    <row r="947" ht="15"/>
    <row r="948" ht="15"/>
    <row r="949" ht="15"/>
    <row r="950"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1" ht="15"/>
    <row r="1002" ht="15"/>
    <row r="1008" ht="15"/>
    <row r="1009" ht="15"/>
    <row r="1011" ht="15"/>
    <row r="1012" ht="15"/>
    <row r="1013" ht="15"/>
    <row r="1014" ht="15"/>
    <row r="1015" ht="15"/>
    <row r="1016" ht="15"/>
    <row r="1017" ht="15"/>
    <row r="1019" ht="15"/>
    <row r="1020" ht="15"/>
    <row r="1021"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90" ht="15"/>
    <row r="1091" ht="15"/>
    <row r="1092" ht="15"/>
    <row r="1093" ht="15"/>
    <row r="1094" ht="15"/>
    <row r="1095" ht="15"/>
    <row r="1096" ht="15"/>
    <row r="1097" ht="15"/>
    <row r="1098" ht="15"/>
    <row r="1099" ht="15"/>
    <row r="1100" ht="15"/>
    <row r="1101" ht="15"/>
    <row r="1102" ht="15"/>
    <row r="1103" ht="15"/>
    <row r="1105" ht="15"/>
    <row r="1106" ht="15"/>
    <row r="1107" ht="15"/>
    <row r="1108" ht="15"/>
    <row r="1109" ht="15"/>
    <row r="1110" ht="15"/>
    <row r="1111" ht="15"/>
    <row r="1112" ht="15"/>
    <row r="1113" ht="15"/>
    <row r="1114" ht="15"/>
    <row r="1115" ht="15"/>
    <row r="1116" ht="15"/>
    <row r="1119" ht="15"/>
    <row r="1120" ht="15"/>
    <row r="1121" ht="15"/>
    <row r="1122" ht="15"/>
    <row r="1123" ht="15"/>
    <row r="1124" ht="15"/>
    <row r="1125" ht="15"/>
    <row r="1127" ht="15"/>
    <row r="1128" ht="15"/>
    <row r="1129" ht="15"/>
    <row r="1130" ht="15"/>
    <row r="1131" ht="15"/>
    <row r="1132" ht="15"/>
    <row r="1133" ht="15"/>
    <row r="1134" ht="15"/>
    <row r="1135" ht="15"/>
    <row r="1136" ht="15"/>
    <row r="1137" ht="15"/>
    <row r="1139" ht="15"/>
    <row r="1140" ht="15"/>
    <row r="1141" ht="15"/>
    <row r="1142" ht="15"/>
    <row r="1143" ht="15"/>
    <row r="1144" ht="15"/>
    <row r="1145" ht="15"/>
    <row r="1146" ht="15"/>
    <row r="1147" ht="15"/>
    <row r="1148" ht="15"/>
    <row r="1156" ht="15"/>
    <row r="1157" ht="15"/>
    <row r="1160" ht="15"/>
    <row r="1161" ht="15"/>
    <row r="1162" ht="15"/>
    <row r="1163" ht="15"/>
    <row r="1164" ht="15"/>
    <row r="1165" ht="15"/>
    <row r="1166" ht="15"/>
    <row r="1167" ht="15"/>
    <row r="1170" ht="15"/>
    <row r="1171" ht="15"/>
    <row r="1172" ht="15"/>
    <row r="1173" ht="15"/>
    <row r="1174" ht="15"/>
    <row r="1175" ht="15"/>
    <row r="1176" ht="15"/>
    <row r="1177" ht="15"/>
    <row r="1178" ht="15"/>
    <row r="1179" ht="15"/>
    <row r="1180" ht="15"/>
    <row r="1181" ht="15"/>
    <row r="1183" ht="15"/>
    <row r="1184" ht="15"/>
    <row r="1185" ht="15"/>
    <row r="1188" ht="15"/>
    <row r="1190" ht="15"/>
    <row r="1192" ht="15"/>
    <row r="1195" ht="15"/>
    <row r="1196" ht="15"/>
    <row r="1197" ht="15"/>
    <row r="1199" ht="15"/>
    <row r="1201" ht="15"/>
    <row r="1202" ht="15"/>
    <row r="1203" ht="15"/>
    <row r="1204" ht="15"/>
    <row r="1205" ht="15"/>
    <row r="1207" ht="15"/>
    <row r="1208" ht="15"/>
    <row r="1209" ht="15"/>
    <row r="1210" ht="15"/>
    <row r="1212" ht="15"/>
    <row r="1214" ht="15"/>
    <row r="1215" ht="15"/>
    <row r="1217" ht="15"/>
    <row r="1218" ht="15"/>
    <row r="1219" ht="15"/>
    <row r="1220" ht="15"/>
    <row r="1222" ht="15"/>
    <row r="1224" ht="15"/>
    <row r="1225" ht="15"/>
    <row r="1226" ht="15"/>
    <row r="1227" ht="15"/>
    <row r="1229" ht="15"/>
    <row r="1230" ht="15"/>
    <row r="1231" ht="15"/>
    <row r="1232" ht="15"/>
    <row r="1233" ht="15"/>
    <row r="1234" ht="15"/>
    <row r="1235" ht="15"/>
    <row r="1238" ht="15"/>
    <row r="1240" ht="15"/>
    <row r="1241" ht="15"/>
    <row r="1242" ht="15"/>
    <row r="1243" ht="15"/>
    <row r="1244" ht="15"/>
    <row r="1245" ht="15"/>
    <row r="1246" ht="15"/>
    <row r="1247" ht="15"/>
    <row r="1250" ht="15"/>
    <row r="1251" ht="15"/>
    <row r="1253" ht="15"/>
    <row r="1255" ht="15"/>
    <row r="1256" ht="15"/>
    <row r="1257" ht="15"/>
    <row r="1258" ht="15"/>
    <row r="1259" ht="15"/>
    <row r="1263" ht="15"/>
    <row r="1264" ht="15"/>
    <row r="1266" ht="15"/>
    <row r="1267" ht="15"/>
    <row r="1270" ht="15"/>
    <row r="1271" ht="15"/>
    <row r="1275" ht="15"/>
    <row r="1282" ht="15"/>
  </sheetData>
  <dataValidations count="2">
    <dataValidation allowBlank="1" showInputMessage="1" showErrorMessage="1" sqref="E1" xr:uid="{920C6338-E771-4DAE-8C89-92A9093EA4DE}"/>
    <dataValidation type="list" allowBlank="1" showInputMessage="1" showErrorMessage="1" sqref="E2:E39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0"/>
  <sheetViews>
    <sheetView tabSelected="1"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45961.193933333336</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45961.193933333336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45961.193933333336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45961.193933333336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45961.193933333336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45961.193933333336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45961.193933333336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45961.193933333336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45961.193933333336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45961.193933333336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45961.193933333336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45961.193933333336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45961.193933333336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45961.193933333336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45961.193933333336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45961.193933333336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45961.193933449074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45961.193933449074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45961.193933449074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45961.193933449074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45961.193933449074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45961.193933449074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45961.193933449074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45961.193933449074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45961.193933449074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45961.193933449074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45961.193933449074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45961.193933449074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45961.193933449074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45961.193933449074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45961.193933449074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45961.193933449074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45961.193933449074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45961.193933449074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45961.193933449074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45961.193933449074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45961.193933449074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45961.193933449074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45961.193933449074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45961.193933449074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45961.193933449074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45961.193933449074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45961.193933449074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45961.193933449074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45961.193933449074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45961.193933449074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45961.193933449074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45961.193933449074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45961.193933449074</v>
      </c>
      <c r="H50" s="107"/>
      <c r="I50" s="103" t="str">
        <f>IFERROR(VLOOKUP(D50,DB!A:F,6,0),"")</f>
        <v/>
      </c>
      <c r="J50" s="102" t="str">
        <f>IFERROR(VLOOKUP(D50,DB!A:G,7,0),"")</f>
        <v/>
      </c>
      <c r="K50" s="108"/>
      <c r="L50" s="109" t="str">
        <f>IFERROR(VLOOKUP(D50,DB!A:I,9,0),"")</f>
        <v/>
      </c>
    </row>
  </sheetData>
  <dataValidations count="2">
    <dataValidation allowBlank="1" showInputMessage="1" showErrorMessage="1" sqref="E1" xr:uid="{380493DB-286A-4683-AF55-C78F04945A49}"/>
    <dataValidation type="list" allowBlank="1" showInputMessage="1" showErrorMessage="1" sqref="E2:E5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2025-10-31T02:41:19Z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