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4" documentId="120_S{2AC9BD13-BADA-5192-A53E-5A8FF88502F6}" xr6:coauthVersionLast="47" xr6:coauthVersionMax="47" xr10:uidLastSave="{51645C76-953D-41D7-B43A-E2309555C1D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J116" i="2"/>
  <c r="J117" i="2"/>
  <c r="J118" i="2"/>
  <c r="J119" i="2"/>
  <c r="J120" i="2"/>
  <c r="J121" i="2"/>
  <c r="J122" i="2"/>
  <c r="J123" i="2"/>
  <c r="J124" i="2"/>
  <c r="J125" i="2"/>
  <c r="J126" i="2"/>
  <c r="J127" i="2"/>
  <c r="J128" i="2"/>
  <c r="J129" i="2"/>
  <c r="J130" i="2"/>
  <c r="J131" i="2"/>
  <c r="J132" i="2"/>
  <c r="J133" i="2"/>
  <c r="J134" i="2"/>
  <c r="I116" i="2"/>
  <c r="I117" i="2"/>
  <c r="I118" i="2"/>
  <c r="I119" i="2"/>
  <c r="I120" i="2"/>
  <c r="I121" i="2"/>
  <c r="I122" i="2"/>
  <c r="I123" i="2"/>
  <c r="I124" i="2"/>
  <c r="I125" i="2"/>
  <c r="I126" i="2"/>
  <c r="I127" i="2"/>
  <c r="I128" i="2"/>
  <c r="I129" i="2"/>
  <c r="I130" i="2"/>
  <c r="I131" i="2"/>
  <c r="I132" i="2"/>
  <c r="I133" i="2"/>
  <c r="I134" i="2"/>
  <c r="G116" i="2"/>
  <c r="G117" i="2"/>
  <c r="G118" i="2"/>
  <c r="G119" i="2"/>
  <c r="G120" i="2"/>
  <c r="G121" i="2"/>
  <c r="G122" i="2"/>
  <c r="G123" i="2"/>
  <c r="G124" i="2"/>
  <c r="G125" i="2"/>
  <c r="G126" i="2"/>
  <c r="G127" i="2"/>
  <c r="G128" i="2"/>
  <c r="G129" i="2"/>
  <c r="G130" i="2"/>
  <c r="G131" i="2"/>
  <c r="G132" i="2"/>
  <c r="G133" i="2"/>
  <c r="G134" i="2"/>
  <c r="B116" i="2"/>
  <c r="B117" i="2"/>
  <c r="B118" i="2"/>
  <c r="B119" i="2"/>
  <c r="B120" i="2"/>
  <c r="B121" i="2"/>
  <c r="B122" i="2"/>
  <c r="B123" i="2"/>
  <c r="B124" i="2"/>
  <c r="B125" i="2"/>
  <c r="B126" i="2"/>
  <c r="B127" i="2"/>
  <c r="B128" i="2"/>
  <c r="B129" i="2"/>
  <c r="B130" i="2"/>
  <c r="B131" i="2"/>
  <c r="B132" i="2"/>
  <c r="B133" i="2"/>
  <c r="B13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<sst xmlns="http://schemas.openxmlformats.org/spreadsheetml/2006/main" count="181537" uniqueCount="39143">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</sst>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3" totalsRowShown="0" headerRowDxfId="79" dataDxfId="78" headerRowBorderDxfId="76" tableBorderDxfId="77" totalsRowBorderDxfId="75">
  <autoFilter ref="A1:L2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337.57631817129732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46000.524744097223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46000.524744097223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46000.524744097223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46000.524744097223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46000.524744097223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46000.524744097223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46000.524744097223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46000.524744097223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46000.524744097223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46000.524744097223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46000.524744097223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46000.524744097223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46000.524744097223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46000.524744097223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46000.524744097223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46000.524744097223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46000.524744097223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46000.524744097223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46000.524744097223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46000.524744097223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46000.524744097223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46000.524744097223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46000.524744097223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46000.524744097223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46000.524744097223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46000.524744097223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46000.524744097223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46000.524744097223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46000.524744097223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46000.524744097223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46000.524744097223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46000.524744097223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46000.524744097223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46000.524744097223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46000.524744097223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46000.524744097223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46000.524744097223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46000.524744097223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46000.524744097223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46000.524744097223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46000.524744097223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46000.524744097223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46000.524744097223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46000.524744097223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46000.524744097223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46000.524744097223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46000.524744097223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46000.524744097223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46000.524744097223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46000.524744097223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46000.524744097223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46000.524744097223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46000.524744097223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46000.524744097223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46000.524744097223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46000.524744097223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46000.524744097223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46000.524744097223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46000.524744097223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46000.524744097223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46000.524744097223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46000.524744097223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46000.524744097223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46000.524744097223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46000.524744097223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46000.524744097223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46000.524744097223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46000.524744097223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46000.524744097223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46000.524744097223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46000.524744097223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46000.524744097223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46000.524744097223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46000.524744097223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46000.524744097223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46000.524744097223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46000.524744097223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46000.524744097223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46000.524744097223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46000.524744097223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46000.524744097223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46000.524744097223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46000.524744097223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46000.524744097223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46000.524744097223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46000.524744097223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46000.524744097223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46000.524744097223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46000.524744097223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46000.524744097223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46000.524744097223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46000.524744097223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46000.524744097223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46000.524744097223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46000.524744097223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46000.524744097223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46000.524744097223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46000.524744097223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46000.524744097223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46000.524744097223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46000.524744097223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46000.524744097223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46000.524744097223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46000.524744097223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46000.524744097223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46000.524744097223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46000.524744097223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46000.524744097223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46000.524744097223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46000.524744097223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46000.524744097223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46000.524744097223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46000.524744097223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46000.524744097223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46000.524744097223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46000.524744097223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46000.524744097223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46000.524744097223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46000.524744097223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46000.524744097223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46000.524744097223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46000.524744097223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46000.524744097223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46000.524744097223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46000.524744097223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46000.524744097223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46000.524744097223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46000.524744097223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46000.524744097223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46000.524744097223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46000.524744097223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46000.524744097223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46000.524744097223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46000.524744097223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46000.524744097223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46000.524744097223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46000.524744097223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46000.524744097223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46000.524744097223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46000.524744097223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46000.524744097223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46000.524744097223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46000.524744097223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46000.524744097223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46000.524744097223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46000.524744097223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46000.524744097223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46000.524744097223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46000.524744097223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46000.524744097223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46000.524744097223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46000.524744097223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46000.524744097223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46000.524744097223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46000.524744097223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46000.524744097223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46000.524744097223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46000.524744097223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46000.524744097223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46000.524744097223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46000.524744097223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46000.524744097223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46000.524744097223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46000.524744097223</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3"/>
  <sheetViews>
    <sheetView tabSelected="1" workbookViewId="0">
      <selection activeCell="A9" sqref="A9:X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175.52490613426198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16.137325115741987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3.1693621527811047</v>
      </c>
      <c r="H5" s="71">
        <v>45997.339432870373</v>
      </c>
      <c r="I5" s="58" t="str">
        <f>IFERROR(VLOOKUP(D5,DB!A:F,6,0),"")</f>
        <v>SCECO</v>
      </c>
      <c r="J5" s="58" t="str">
        <f>IFERROR(VLOOKUP(D5,DB!A:G,7,0),"")</f>
        <v>Dead</v>
      </c>
      <c r="K5" s="82" t="s">
        <v>39118</v>
      </c>
      <c r="L5" s="58" t="str">
        <f>IFERROR(VLOOKUP(D5,DB!A:I,9,0),"")</f>
        <v>Latis</v>
      </c>
    </row>
    <row r="6" spans="1:12" ht="28.5" customHeight="1">
      <c r="A6" s="96" t="s">
        <v>39119</v>
      </c>
      <c r="B6" s="18" t="str">
        <f>IFERROR(VLOOKUP(D6,DB!A:K,11,0),"")</f>
        <v>R2</v>
      </c>
      <c r="C6" s="18">
        <v>1</v>
      </c>
      <c r="D6" s="18" t="s">
        <v>22354</v>
      </c>
      <c r="E6" s="81" t="s">
        <v>39106</v>
      </c>
      <c r="F6" s="97">
        <v>46000.293969907405</v>
      </c>
      <c r="G6" s="98">
        <f ca="1">IFERROR(NOW()-F6,"-")</f>
        <v>0.2307738425952266</v>
      </c>
      <c r="H6" s="97">
        <v>46000.288819444446</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2</v>
      </c>
      <c r="D7" s="18" t="s">
        <v>24611</v>
      </c>
      <c r="E7" s="81" t="s">
        <v>39106</v>
      </c>
      <c r="F7" s="97">
        <v>46000.368263888886</v>
      </c>
      <c r="G7" s="98">
        <f ca="1">IFERROR(NOW()-F7,"-")</f>
        <v>0.15647986111434875</v>
      </c>
      <c r="H7" s="97">
        <v>46000.362013888887</v>
      </c>
      <c r="I7" s="18" t="str">
        <f>IFERROR(VLOOKUP(D7,DB!A:F,6,0),"")</f>
        <v>SCECO</v>
      </c>
      <c r="J7" s="18" t="str">
        <f>IFERROR(VLOOKUP(D7,DB!A:G,7,0),"")</f>
        <v>Dead</v>
      </c>
      <c r="K7" s="19" t="s">
        <v>39120</v>
      </c>
      <c r="L7" s="18" t="str">
        <f>IFERROR(VLOOKUP(D7,DB!A:I,9,0),"")</f>
        <v>Latis</v>
      </c>
    </row>
    <row r="8" spans="1:12" ht="31.5" customHeight="1">
      <c r="A8" s="96" t="s">
        <v>39122</v>
      </c>
      <c r="B8" s="18" t="str">
        <f>IFERROR(VLOOKUP(D8,DB!A:K,11,0),"")</f>
        <v>R2</v>
      </c>
      <c r="C8" s="18">
        <v>1</v>
      </c>
      <c r="D8" s="18" t="s">
        <v>24651</v>
      </c>
      <c r="E8" s="81"/>
      <c r="F8" s="97"/>
      <c r="G8" s="98">
        <f ca="1">IFERROR(NOW()-F8,"-")</f>
        <v>46000.52474375</v>
      </c>
      <c r="H8" s="97">
        <v>46000.361979166664</v>
      </c>
      <c r="I8" s="18" t="str">
        <f>IFERROR(VLOOKUP(D8,DB!A:F,6,0),"")</f>
        <v>SCECO</v>
      </c>
      <c r="J8" s="18" t="str">
        <f>IFERROR(VLOOKUP(D8,DB!A:G,7,0),"")</f>
        <v>Dead</v>
      </c>
      <c r="K8" s="19" t="s">
        <v>39120</v>
      </c>
      <c r="L8" s="18" t="str">
        <f>IFERROR(VLOOKUP(D8,DB!A:I,9,0),"")</f>
        <v>Latis</v>
      </c>
    </row>
    <row r="9" spans="1:12" ht="31.5" customHeight="1">
      <c r="A9" s="96"/>
      <c r="B9" s="18" t="str">
        <f>IFERROR(VLOOKUP(D9,DB!A:K,11,0),"")</f>
        <v/>
      </c>
      <c r="C9" s="18"/>
      <c r="D9" s="18"/>
      <c r="E9" s="81"/>
      <c r="F9" s="97"/>
      <c r="G9" s="98">
        <f ca="1">IFERROR(NOW()-F9,"-")</f>
        <v>46000.52474375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46000.52474375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46000.524744097223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46000.524744097223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46000.524744097223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46000.524744097223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46000.524744097223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46000.524744097223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46000.524744097223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46000.524744097223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46000.524744097223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46000.524744097223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46000.524744097223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46000.524744097223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46000.524744097223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46000.524744097223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46000.524744097223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46000.524744097223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46000.524744097223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46000.524744097223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46000.524744097223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46000.524744097223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46000.524744097223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46000.524744097223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46000.524744097223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46000.524744097223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46000.524744097223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46000.524744097223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46000.524744097223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46000.524744097223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46000.524744097223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46000.524744097223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46000.524744097223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46000.524744097223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46000.524744097223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46000.524744097223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46000.524744097223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46000.524744097223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46000.524744097223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46000.524744097223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46000.524744097223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46000.524744097223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46000.524744097223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46000.524744097223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46000.524744097223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46000.524744097223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46000.524744097223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46000.524744097223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46000.524744097223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46000.524744097223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46000.524744097223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46000.524744097223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46000.524744097223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46000.524744097223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46000.524744097223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46000.524744097223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46000.524744097223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46000.524744097223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46000.524744097223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46000.524744097223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46000.524744097223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46000.524744097223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46000.524744097223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46000.524744097223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46000.524744097223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46000.524744097223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46000.524744097223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46000.524744097223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46000.524744097223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46000.524744097223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46000.524744097223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46000.524744097223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46000.524744097223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46000.524744097223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46000.524744097223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46000.524744097223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46000.524744097223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46000.524744097223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46000.524744097223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46000.524744097223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46000.524744097223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46000.524744097223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46000.524744097223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46000.524744097223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46000.524744097223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46000.524744097223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46000.524744097223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46000.524744097223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46000.524744097223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46000.524744097223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46000.524744097223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46000.524744097223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46000.524744097223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46000.524744097223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46000.524744097223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46000.524744097223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46000.524744097223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46000.524744097223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46000.524744097223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46000.524744097223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46000.524744097223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46000.524744097223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46000.524744097223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46000.524744097223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46000.524744097223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46000.524744097223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46000.524744097223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46000.524744097223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46000.524744097223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46000.524744097223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46000.524744097223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46000.524744097223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46000.524744097223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46000.524744097223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46000.524744097223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46000.524744097223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46000.524744097223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46000.524744097223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46000.524744097223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46000.524744097223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46000.524744097223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46000.524744097223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46000.524744097223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46000.524744097223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46000.524744097223</v>
      </c>
      <c r="H133" s="97"/>
      <c r="I133" s="18" t="str">
        <f>IFERROR(VLOOKUP(D133,DB!A:F,6,0),"")</f>
        <v/>
      </c>
      <c r="J133" s="18" t="str">
        <f>IFERROR(VLOOKUP(D133,DB!A:G,7,0),"")</f>
        <v/>
      </c>
      <c r="K133" s="19"/>
      <c r="L133" s="18" t="str">
        <f>IFERROR(VLOOKUP(D133,DB!A:I,9,0),"")</f>
        <v/>
      </c>
    </row>
    <row r="134" spans="1:12" ht="31.5" customHeight="1">
      <c r="A134" s="146"/>
      <c r="B134" s="147" t="str">
        <f>IFERROR(VLOOKUP(D134,DB!A:K,11,0),"")</f>
        <v/>
      </c>
      <c r="C134" s="147"/>
      <c r="D134" s="147"/>
      <c r="E134" s="147"/>
      <c r="F134" s="148"/>
      <c r="G134" s="149">
        <f ca="1">IFERROR(NOW()-F134,"-")</f>
        <v>46000.524744097223</v>
      </c>
      <c r="H134" s="148"/>
      <c r="I134" s="147" t="str">
        <f>IFERROR(VLOOKUP(D134,DB!A:F,6,0),"")</f>
        <v/>
      </c>
      <c r="J134" s="147" t="str">
        <f>IFERROR(VLOOKUP(D134,DB!A:G,7,0),"")</f>
        <v/>
      </c>
      <c r="K134" s="150"/>
      <c r="L134" s="147" t="str">
        <f>IFERROR(VLOOKUP(D134,DB!A:I,9,0),"")</f>
        <v/>
      </c>
    </row>
    <row r="135" spans="1:12" ht="31.5" customHeight="1">
      <c r="A135" s="96"/>
      <c r="B135" s="18" t="str">
        <f>IFERROR(VLOOKUP(D135,DB!A:K,11,0),"")</f>
        <v/>
      </c>
      <c r="C135" s="18"/>
      <c r="D135" s="18"/>
      <c r="E135" s="18"/>
      <c r="F135" s="97"/>
      <c r="G135" s="98">
        <f ca="1">IFERROR(NOW()-F135,"-")</f>
        <v>46000.524744097223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46000.524744097223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46000.524744097223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46000.524744097223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46000.524744097223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46000.524744097223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46000.524744097223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46000.524744097223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46000.524744097223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46000.524744097223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46000.524744097223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46000.524744097223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46000.524744097223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46000.524744097223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46000.524744097223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46000.524744097223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46000.524744097223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46000.524744097223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46000.524744097223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46000.524744097223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46000.524744097223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46000.524744097223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46000.524744097223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46000.524744097223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46000.524744097223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46000.524744097223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46000.524744097223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46000.524744097223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46000.524744097223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46000.524744097223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46000.524744097223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46000.524744097223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46000.524744097223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46000.524744097223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46000.524744097223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46000.524744097223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46000.524744097223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46000.524744097223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46000.524744097223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46000.524744097223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46000.524744097223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46000.524744097223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46000.524744097223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46000.524744097223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46000.524744097223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46000.524744097223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46000.524744097223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46000.524744097223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46000.524744097223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46000.524744097223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46000.524744097223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46000.524744097223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46000.524744097223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46000.524744097223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46000.524744097223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46000.524744097223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46000.524744097223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46000.524744097223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46000.524744097223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46000.524744097223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46000.524744097223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46000.524744097223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46000.524744097223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46000.524744097223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46000.524744097223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46000.524744097223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46000.524744097223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46000.524744097223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46000.524744097223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46000.524744097223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46000.524744097223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46000.524744097223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46000.524744097223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46000.524744097223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46000.524744097223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46000.524744097223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46000.524744097223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46000.524744097223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46000.524744097223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46000.524744097223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46000.524744097223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46000.524744097223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46000.524744097223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46000.524744097223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46000.524744097223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46000.524744097223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46000.524744097223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46000.524744097223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46000.524744097223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46000.524744097223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46000.524744097223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46000.524744097223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46000.524744097223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46000.524744097223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46000.524744097223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46000.524744097223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46000.524744097223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46000.524744097223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46000.524744097223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46000.524744097223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46000.524744097223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46000.524744097223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46000.524744097223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46000.524744097223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46000.524744097223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46000.524744097223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46000.524744097223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46000.524744097223</v>
      </c>
      <c r="H242" s="97"/>
      <c r="I242" s="18" t="str">
        <f>IFERROR(VLOOKUP(D242,DB!A:F,6,0),"")</f>
        <v/>
      </c>
      <c r="J242" s="18" t="str">
        <f>IFERROR(VLOOKUP(D242,DB!A:G,7,0),"")</f>
        <v/>
      </c>
      <c r="K242" s="19"/>
      <c r="L242" s="18" t="str">
        <f>IFERROR(VLOOKUP(D242,DB!A:I,9,0),"")</f>
        <v/>
      </c>
    </row>
    <row r="243" spans="1:12" ht="31.5" customHeight="1">
      <c r="A243" s="146"/>
      <c r="B243" s="147" t="str">
        <f>IFERROR(VLOOKUP(D243,DB!A:K,11,0),"")</f>
        <v/>
      </c>
      <c r="C243" s="147"/>
      <c r="D243" s="147"/>
      <c r="E243" s="147"/>
      <c r="F243" s="148"/>
      <c r="G243" s="149">
        <f ca="1">IFERROR(NOW()-F243,"-")</f>
        <v>46000.524744097223</v>
      </c>
      <c r="H243" s="148"/>
      <c r="I243" s="147" t="str">
        <f>IFERROR(VLOOKUP(D243,DB!A:F,6,0),"")</f>
        <v/>
      </c>
      <c r="J243" s="147" t="str">
        <f>IFERROR(VLOOKUP(D243,DB!A:G,7,0),"")</f>
        <v/>
      </c>
      <c r="K243" s="150"/>
      <c r="L243" s="147" t="str">
        <f>IFERROR(VLOOKUP(D243,DB!A:I,9,0),"")</f>
        <v/>
      </c>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18700</v>
      </c>
      <c r="E2" s="18" t="s">
        <v>39109</v>
      </c>
      <c r="F2" s="157">
        <v>46000.379340277781</v>
      </c>
      <c r="G2" s="21">
        <f t="shared" ref="G2:G23" ca="1" si="0">IFERROR(NOW()-F2,"-")</f>
        <v>0.14540381944243563</v>
      </c>
      <c r="H2" s="156">
        <v>46000.368796296294</v>
      </c>
      <c r="I2" s="19" t="str">
        <f>IFERROR(VLOOKUP(D2,DB!A:F,6,0),"")</f>
        <v>SCECO</v>
      </c>
      <c r="J2" s="18" t="str">
        <f>IFERROR(VLOOKUP(D2,DB!A:G,7,0),"")</f>
        <v>In progress</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46000.524744097223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46000.524744097223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46000.524744097223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46000.524744097223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46000.524744097223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46000.524744097223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46000.524744097223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46000.524744097223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46000.524744097223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46000.524744097223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46000.524744097223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46000.524744097223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46000.524744097223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46000.524744097223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46000.524744097223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46000.524744097223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46000.524744097223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46000.524744097223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46000.524744097223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46000.524744097223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46000.524744097223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46000.524744097223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46000.524744097223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46000.524744097223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46000.524744097223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46000.524744097223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46000.524744097223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46000.524744097223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46000.524744097223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46000.524744097223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46000.524744097223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46000.524744097223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46000.524744097223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46000.524744097223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46000.524744097223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46000.524744097223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46000.524744097223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46000.524744097223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46000.524744097223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46000.524744097223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46000.524744097223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46000.524744097223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46000.524744097223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46000.524744097223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46000.524744097223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46000.524744097223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46000.524744097223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46000.524744097223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46000.524744097223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46000.524744097223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46000.524744097223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46000.524744097223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46000.524744097223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46000.524744097223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46000.524744097223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46000.524744097223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46000.524744097223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46000.524744097223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46000.524744097223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46000.524744097223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46000.524744097223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46000.524744097223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46000.524744097223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46000.524744097223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46000.524744097223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46000.524744097223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46000.524744097223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46000.524744097223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46000.524744097223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46000.524744097223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46000.524744097223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46000.524744097223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46000.524744097223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46000.524744097223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46000.524744097223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46000.524744097223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46000.524744097223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46000.524744097223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46000.524744097223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46000.524744097223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46000.524744097223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46000.524744097223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46000.524744097223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46000.524744097223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46000.524744097223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46000.524744097223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46000.524744097223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46000.524744097223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46000.524744097223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46000.524744097223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46000.524744097223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46000.524744097223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46000.524744097223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46000.524744097223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46000.524744097223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46000.524744097223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46000.524744097223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46000.524744097223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46000.524744097223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46000.524744097223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46000.524744097223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46000.524744097223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46000.524744097223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46000.524744097223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46000.524744097223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46000.524744097223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46000.524744097223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46000.524744097223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46000.524744097223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46000.524744097223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46000.524744097223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46000.524744097223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46000.524744097223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46000.524744097223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46000.524744097223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46000.524744097223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46000.524744097223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46000.524744097223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46000.524744097223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46000.524744097223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46000.524744097223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46000.524744097223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46000.524744097223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46000.524744097223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46000.524744097223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46000.524744097223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46000.524744097223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46000.524744097223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46000.524744097223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46000.524744097223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46000.524744097223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46000.524744097223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46000.524744097223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46000.524744097223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46000.524744097223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46000.524744097223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46000.524744097223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46000.524744097223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46000.524744097223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46000.524744097223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46000.524744097223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46000.524744097223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46000.524744097223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46000.524744097223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46000.524744097223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46000.524744097223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46000.524744097223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46000.524744097223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46000.524744097223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46000.524744097223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46000.524744097223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46000.524744097223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46000.524744097223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46000.524744097223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46000.524744097223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46000.524744097223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46000.524744097223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46000.524744097223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46000.524744097223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46000.524744097223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46000.524744097223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46000.524744097223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46000.524744097223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46000.524744097223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46000.524744097223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46000.524744097223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46000.524744097223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46000.524744097223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46000.524744097223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46000.524744097223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46000.524744097223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46000.524744097223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46000.524744097223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46000.524744097223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46000.524744097223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46000.524744097223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46000.524744097223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46000.524744097223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46000.524744097223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46000.524744097223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46000.524744097223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46000.524744097223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46000.524744097223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46000.524744097223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46000.524744097223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46000.524744097223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46000.524744097223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46000.524744097223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46000.524744097223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46000.524744097223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46000.524744097223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46000.524744097223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46000.524744097223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46000.524744097223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46000.524744097223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46000.524744097223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46000.524744097223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46000.524744097223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46000.524744097223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46000.524744097223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46000.524744097223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46000.524744097223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46000.524744097223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46000.524744097223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46000.524744097223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46000.524744097223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46000.524744097223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46000.524744097223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46000.524744097223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46000.524744097223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46000.524744097223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46000.524744097223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46000.524744097223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46000.524744097223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46000.524744097223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46000.524744097223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46000.524744097223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46000.524744097223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46000.524744097223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46000.524744097223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46000.524744097223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46000.524744097223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46000.524744097223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46000.524744097223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46000.524744097223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46000.524744097223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46000.524744097223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46000.524744097223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46000.524744097223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46000.524744097223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46000.524744097223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46000.524744097223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46000.524744097223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46000.524744097223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46000.524744097223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46000.524744097223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46000.524744097223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46000.524744097223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46000.524744097223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46000.524744097223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46000.524744097223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46000.524744097223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46000.524744097223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46000.524744097223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46000.524744097223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46000.524744097223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46000.524744097223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46000.524744097223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46000.524744097223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46000.524744097223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46000.524744097223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46000.524744097223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46000.524744097223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46000.524744097223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46000.524744097223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46000.524744097223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46000.524744097223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46000.524744097223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46000.524744097223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46000.524744097223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46000.524744097223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46000.524744097223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46000.524744097223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46000.524744097223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46000.524744097223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46000.524744097223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46000.524744097223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46000.524744097223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46000.524744097223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46000.524744097223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46000.524744097223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46000.524744097223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46000.524744097223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46000.524744097223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46000.524744097223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46000.524744097223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46000.524744097223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46000.524744097223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46000.524744097223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46000.524744097223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46000.524744097223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46000.524744097223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46000.524744097223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46000.524744097223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46000.524744097223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46000.524744097223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46000.524744097223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46000.524744097223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46000.524744097223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46000.524744097223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46000.524744097223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46000.524744097223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46000.524744097223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46000.524744097223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46000.524744097223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46000.524744097223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46000.524744097223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46000.524744097223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46000.524744097223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46000.524744097223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46000.524744097223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46000.524744097223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46000.524744097223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46000.524744097223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46000.524744097223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46000.524744097223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46000.524744097223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46000.524744097223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46000.524744097223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46000.524744097223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46000.524744097223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46000.524744097223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46000.524744097223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46000.524744097223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46000.524744097223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46000.524744097223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46000.524744097223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46000.524744097223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46000.524744097223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46000.524744097223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46000.524744097223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46000.524744097223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46000.524744097223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46000.524744097223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46000.524744097223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46000.524744097223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46000.524744097223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46000.524744097223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46000.524744097223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46000.524744097223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46000.524744097223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46000.524744097223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46000.524744097223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46000.524744097223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46000.524744097223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46000.524744097223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46000.524744097223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46000.524744097223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46000.524744097223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46000.524744097223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46000.524744097223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46000.524744097223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46000.524744097223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46000.524744097223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46000.524744097223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46000.524744097223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46000.524744097223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46000.524744097223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46000.524744097223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46000.524744097223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46000.524744097223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46000.524744097223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46000.524744097223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46000.524744097223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46000.524744097223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46000.524744097223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46000.524744097223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46000.524744097223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46000.524744097223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46000.524744097223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46000.524744097223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46000.524744097223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46000.524744097223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46000.524744097223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46000.524744097223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46000.524744097223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46000.524744097223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46000.524744097223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46000.524744097223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46000.524744097223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46000.524744097223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46000.524744097223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46000.524744097223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46000.524744097223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46000.524744097223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46000.524744097223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46000.524744097223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46000.524744097223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46000.524744097223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46000.524744097223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46000.524744097223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46000.524744097223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46000.524744097223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46000.524744097223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46000.524744097223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46000.524744097223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46000.524744097223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46000.524744097223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46000.524744097223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46000.524744097223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46000.524744097223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46000.524744097223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46000.524744097223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46000.524744097223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46000.524744097223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46000.524744097223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46000.524744097223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46000.524744097223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46000.524744097223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46000.524744097223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46000.524744097223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46000.524744097223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46000.524744097223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46000.524744097223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46000.524744097223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46000.524744097223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46000.524744097223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46000.524744097223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46000.524744097223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46000.524744097223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46000.524744097223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46000.524744097223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46000.524744097223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46000.524744097223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46000.524744097223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46000.524744097223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46000.524744097223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46000.524744097223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46000.524744097223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46000.524744097223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46000.524744097223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46000.524744097223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46000.524744097223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46000.524744097223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46000.524744097223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46000.524744097223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46000.524744097223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46000.524744097223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46000.524744097223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46000.524744097223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46000.524744097223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46000.524744097223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46000.524744097223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46000.524744097223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46000.524744097223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46000.524744097223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46000.524744097223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46000.524744097223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46000.524744097223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46000.524744097223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46000.524744097223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46000.524744097223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46000.524744097223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46000.524744097223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46000.524744097223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46000.524744097223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46000.524744097223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46000.524744097223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46000.524744097223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46000.524744097223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46000.524744097223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46000.524744097223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46000.524744097223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46000.524744097223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46000.524744097223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46000.524744097223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46000.524744097223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46000.524744097223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46000.524744097223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46000.524744097223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46000.524744097223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46000.524744097223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46000.524744097223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46000.524744097223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46000.524744097223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46000.524744097223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46000.524744097223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46000.524744097223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46000.524744097223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46000.524744097223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46000.524744097223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46000.524744097223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46000.524744097223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46000.524744097223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46000.524744097223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46000.524744097223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46000.524744097223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46000.524744097223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46000.524744097223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46000.524744097223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46000.524744097223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46000.524744097223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46000.524744097223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46000.524744097223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46000.524744097223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46000.524744097223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46000.524744097223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46000.524744097223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46000.524744097223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46000.524744097223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46000.524744097223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46000.524744097223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46000.524744097223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46000.524744097223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46000.524744097223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46000.524744097223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46000.524744097223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46000.524744097223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46000.524744097223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46000.524744097223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46000.524744097223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46000.524744097223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46000.524744097223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46000.524744097223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46000.524744097223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46000.524744097223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46000.524744097223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46000.524744097223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46000.524744097223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46000.524744097223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46000.524744097223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46000.524744097223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46000.524744097223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46000.524744097223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46000.524744097223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46000.524744097223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46000.524744097223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46000.524744097223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46000.524744097223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46000.524744097223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46000.524744097223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46000.524744097223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46000.524744097223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46000.524744097223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46000.524744097223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46000.524744097223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46000.524744097223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46000.524744097223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46000.524744097223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46000.524744097223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46000.524744097223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46000.524744097223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46000.524744097223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46000.524744097223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46000.524744097223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46000.524744097223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46000.524744097223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46000.524744097223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46000.524744097223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46000.524744097223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46000.524744097223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46000.524744097223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46000.524744097223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46000.524744097223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46000.524744097223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46000.524744097223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46000.524744097223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46000.524744097223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46000.524744097223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46000.524744097223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46000.524744097223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46000.524744097223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46000.524744097223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46000.524744097223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46000.524744097223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46000.524744097223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46000.524744097223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46000.524744097223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46000.524744097223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46000.524744097223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46000.524744097223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46000.524744097223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46000.524744097223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46000.524744097223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46000.524744097223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46000.524744097223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46000.524744097223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46000.524744097223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46000.524744097223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46000.524744097223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46000.524744097223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46000.524744097223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46000.524744097223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46000.524744097223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46000.524744097223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46000.524744097223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46000.524744097223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46000.524744097223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46000.524744097223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46000.524744097223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46000.524744097223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46000.524744097223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46000.524744097223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46000.524744097223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46000.524744097223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46000.524744097223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46000.524744097223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46000.524744097223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46000.524744097223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46000.524744097223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46000.524744097223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46000.524744097223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46000.524744097223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46000.524744097223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46000.524744097223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46000.524744097223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46000.524744097223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46000.524744097223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46000.524744097223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46000.524744097223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46000.524744097223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46000.524744097223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46000.524744097223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46000.524744097223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46000.524744097223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46000.524744097223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46000.524744097223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46000.524744097223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46000.524744097223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46000.524744097223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46000.524744097223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46000.524744097223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46000.524744097223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46000.524744097223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46000.524744097223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46000.524744097223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46000.524744097223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46000.524744097223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46000.524744097223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46000.524744097223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46000.524744097223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46000.524744097223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46000.524744097223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46000.524744097223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46000.524744097223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46000.524744097223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46000.524744097223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46000.524744097223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46000.524744097223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46000.524744097223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46000.524744097223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46000.524744097223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46000.524744097223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46000.524744097223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46000.524744097223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46000.524744097223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46000.524744097223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46000.524744097223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46000.524744097223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46000.524744097223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46000.524744097223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46000.524744097223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46000.524744097223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46000.524744097223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46000.524744097223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46000.524744097223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46000.524744097223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46000.524744097223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46000.524744097223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46000.524744097223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46000.524744097223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46000.524744097223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46000.524744097223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46000.524744097223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46000.524744097223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46000.524744097223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46000.524744097223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46000.524744097223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46000.524744097223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46000.524744097223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46000.524744097223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46000.524744097223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46000.524744097223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46000.524744097223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46000.524744097223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46000.524744097223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46000.524744097223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46000.524744097223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46000.524744097223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46000.524744097223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46000.524744097223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46000.524744097223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46000.524744097223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46000.524744097223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46000.524744097223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46000.524744097223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46000.524744097223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46000.524744097223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46000.524744097223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46000.524744097223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46000.524744097223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46000.524744097223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46000.524744097223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46000.524744097223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46000.524744097223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46000.524744097223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46000.524744097223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46000.524744097223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46000.524744097223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46000.524744097223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46000.524744097223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46000.524744097223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46000.524744097223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46000.524744097223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46000.524744097223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46000.524744097223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46000.524744097223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46000.524744097223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46000.524744097223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46000.524744097223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46000.524744097223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46000.524744097223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46000.524744097223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46000.524744097223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46000.524744097223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46000.524744097223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46000.524744097223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46000.524744097223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46000.524744097223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46000.524744097223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46000.524744097223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46000.524744097223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46000.524744097223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46000.524744097223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46000.524744097223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46000.524744097223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46000.524744097223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46000.524744097223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46000.524744097223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46000.524744097223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46000.524744097223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46000.524744097223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46000.524744097223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46000.524744097223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46000.524744097223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46000.524744097223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46000.524744097223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46000.524744097223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46000.524744097223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46000.524744097223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46000.524744097223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46000.524744097223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46000.524744097223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46000.524744097223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46000.524744097223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46000.524744097223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46000.524744097223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46000.524744097223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46000.524744097223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46000.524744097223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46000.524744097223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46000.524744097223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46000.524744097223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46000.524744097223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46000.524744097223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46000.524744097223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46000.524744097223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46000.524744097223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46000.524744097223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46000.524744097223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46000.524744097223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46000.524744097223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46000.524744097223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46000.524744097223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46000.524744097223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46000.524744097223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46000.524744097223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46000.524744097223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46000.524744097223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46000.524744097223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46000.524744097223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46000.524744097223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46000.524744097223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46000.524744097223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46000.524744097223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46000.524744097223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46000.524744097223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46000.524744097223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46000.524744097223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46000.524744097223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46000.524744097223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46000.524744097223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46000.524744097223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46000.524744097223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46000.524744097223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46000.524744097223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46000.524744097223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46000.524744097223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46000.524744097223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46000.524744097223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46000.524744097223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46000.524744097223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46000.524744097223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46000.524744097223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46000.524744097223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46000.524744097223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46000.524744097223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46000.524744097223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46000.524744097223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46000.524744097223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46000.524744097223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46000.524744097223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46000.524744097223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46000.524744097223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46000.524744097223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46000.524744097223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46000.524744097223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46000.524744097223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46000.524744097223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46000.524744097223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46000.524744097223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46000.524744097223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46000.524744097223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46000.524744097223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46000.524744097223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46000.524744097223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46000.524744097223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46000.524744097223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46000.524744097223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46000.524744097223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46000.524744097223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46000.524744097223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46000.524744097223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46000.524744097223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46000.524744097223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46000.524744097223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46000.524744097223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46000.524744097223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46000.524744097223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46000.524744097223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46000.524744097223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46000.524744097223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46000.524744097223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46000.524744097223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46000.524744097223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46000.524744097223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46000.524744097223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46000.524744097223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46000.524744097223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46000.524744097223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46000.524744097223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46000.524744097223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46000.524744097223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46000.524744097223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46000.524744097223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46000.524744097223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46000.524744097223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46000.524744097223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46000.524744097223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46000.524744097223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46000.524744097223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46000.524744097223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46000.524744097223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46000.524744097223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46000.524744097223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46000.524744097223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46000.524744097223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46000.524744097223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46000.524744097223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46000.524744097223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46000.524744097223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46000.524744097223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46000.524744097223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46000.524744097223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46000.524744097223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46000.524744097223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46000.524744097223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46000.524744097223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46000.524744097223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46000.524744097223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46000.524744097223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46000.524744097223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46000.524744097223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46000.524744097223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46000.524744097223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46000.524744097223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46000.524744097223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46000.524744097223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297.04402650462725</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1.7306005787031609</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46000.524744097223</v>
      </c>
      <c r="H4" s="91">
        <v>45999.038888888892</v>
      </c>
      <c r="I4" s="107" t="str">
        <f>IFERROR(VLOOKUP(D4,DB!A:F,6,0),"")</f>
        <v>SCECO</v>
      </c>
      <c r="J4" s="107" t="str">
        <f>IFERROR(VLOOKUP(D4,DB!A:G,7,0),"")</f>
        <v>Dead</v>
      </c>
      <c r="K4" s="93" t="s">
        <v>39130</v>
      </c>
      <c r="L4" s="87" t="str">
        <f>IFERROR(VLOOKUP(D4,DB!A:I,9,0),"")</f>
        <v>Latis</v>
      </c>
    </row>
    <row r="5" spans="1:16" ht="15" customHeight="1">
      <c r="A5" s="107"/>
      <c r="B5" s="107" t="str">
        <f>IFERROR(VLOOKUP(D5,DB!A:K,11,0),"")</f>
        <v/>
      </c>
      <c r="C5" s="89"/>
      <c r="D5" s="87"/>
      <c r="E5" s="90"/>
      <c r="F5" s="91"/>
      <c r="G5" s="92">
        <f t="shared" ref="G5:G64" ca="1" si="1">IFERROR(NOW()-F5,"")</f>
        <v>46000.524744097223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46000.524744097223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46000.524744097223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46000.524744097223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46000.524744097223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46000.524744097223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46000.524744097223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46000.524744097223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46000.524744097223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46000.524744097223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46000.524744097223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46000.524744097223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46000.524744097223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46000.524744097223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46000.524744097223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46000.524744097223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46000.524744097223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46000.524744097223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46000.524744097223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46000.524744097223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46000.524744097223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46000.524744097223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46000.524744097223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46000.524744097223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46000.524744097223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46000.524744097223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46000.524744097223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46000.524744097223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46000.524744097223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46000.524744097223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46000.524744097223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46000.524744097223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46000.524744097223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46000.524744097223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46000.524744097223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46000.524744097223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46000.524744097223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46000.524744097223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46000.524744097223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46000.524744097223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46000.524744097223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46000.524744097223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46000.524744097223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46000.524744097223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46000.524744097223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46000.524744097223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46000.524744097223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46000.524744097223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46000.524744097223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46000.524744097223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46000.524744097223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46000.524744097223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46000.524744097223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46000.524744097223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46000.524744097223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46000.524744097223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46000.524744097223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46000.524744097223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46000.524744097223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46000.524744097223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46000.524744097223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46000.524744097223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46000.524744097223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46000.524744097223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46000.524744097223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46000.524744097223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46000.524744097223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46000.524744097223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46000.524744097223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46000.524744097223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46000.524744097223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46000.524744097223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46000.524744097223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46000.524744097223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46000.524744097223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46000.524744097223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46000.524744097223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46000.524744097223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46000.524744097223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46000.524744097223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46000.524744097223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46000.524744097223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46000.524744097223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46000.524744097223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46000.524744097223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46000.524744097223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46000.524744097223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46000.524744097223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46000.524744097223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46000.524744097223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46000.524744097223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46000.524744097223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46000.524744097223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46000.524744097223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46000.524744097223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46000.524744097223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46000.524744097223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46000.524744097223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46000.524744097223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46000.524744097223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46000.524744097223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46000.524744097223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46000.524744097223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46000.524744097223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46000.524744097223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46000.524744097223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108.69268391203514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74.335866782406811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51.863632986111043</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19.151445486109878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3.4172556712946971</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153"/>
      <c r="E7" s="37"/>
      <c r="F7" s="38"/>
      <c r="G7" s="131">
        <f ca="1">IFERROR(NOW()-F7,"")</f>
        <v>46000.524744097223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46000.524744097223</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46000.524744097223</v>
      </c>
      <c r="H9" s="38"/>
      <c r="I9" s="37" t="str">
        <f>IFERROR(VLOOKUP(D9,DB!A:F,6,0),"")</f>
        <v/>
      </c>
      <c r="J9" s="37" t="str">
        <f>IFERROR(VLOOKUP(D9,DB!A:G,7,0),"")</f>
        <v/>
      </c>
      <c r="K9" s="37"/>
      <c r="L9" s="37" t="str">
        <f>IFERROR(VLOOKUP(D9,DB!A:I,9,0),"")</f>
        <v/>
      </c>
    </row>
    <row r="10" spans="1:13">
      <c r="A10" s="37"/>
      <c r="B10" s="37" t="str">
        <f>IFERROR(VLOOKUP(D10,DB!A:K,11,0),"")</f>
        <v>R5</v>
      </c>
      <c r="C10" s="37"/>
      <c r="D10" s="37" t="s">
        <v>34808</v>
      </c>
      <c r="E10" s="37"/>
      <c r="F10" s="38"/>
      <c r="G10" s="131">
        <f ca="1">IFERROR(NOW()-F10,"")</f>
        <v>46000.524744097223</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s="37"/>
      <c r="E11" s="37"/>
      <c r="F11" s="38"/>
      <c r="G11" s="131">
        <f ca="1">IFERROR(NOW()-F11,"")</f>
        <v>46000.524744097223</v>
      </c>
      <c r="H11" s="38"/>
      <c r="I11" s="37" t="str">
        <f>IFERROR(VLOOKUP(D11,DB!A:F,6,0),"")</f>
        <v/>
      </c>
      <c r="J11" s="37" t="str">
        <f>IFERROR(VLOOKUP(D11,DB!A:G,7,0),"")</f>
        <v/>
      </c>
      <c r="K11" s="37"/>
      <c r="L11" s="37" t="str">
        <f>IFERROR(VLOOKUP(D11,DB!A:I,9,0),"")</f>
        <v/>
      </c>
    </row>
    <row r="12" spans="1:13">
      <c r="A12" s="37"/>
      <c r="B12" s="37" t="str">
        <f>IFERROR(VLOOKUP(D12,DB!A:K,11,0),"")</f>
        <v>R5</v>
      </c>
      <c r="C12" s="37"/>
      <c r="D12" s="37" t="s">
        <v>38343</v>
      </c>
      <c r="E12" s="37"/>
      <c r="F12" s="38"/>
      <c r="G12" s="131">
        <f ca="1">IFERROR(NOW()-F12,"")</f>
        <v>46000.524744097223</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1">
        <f ca="1">IFERROR(NOW()-F13,"")</f>
        <v>46000.524744097223</v>
      </c>
      <c r="H13" s="38"/>
      <c r="I13" s="37" t="str">
        <f>IFERROR(VLOOKUP(D13,DB!A:F,6,0),"")</f>
        <v/>
      </c>
      <c r="J13" s="37" t="str">
        <f>IFERROR(VLOOKUP(D13,DB!A:G,7,0),"")</f>
        <v/>
      </c>
      <c r="K13" s="37"/>
      <c r="L13" s="37" t="str">
        <f>IFERROR(VLOOKUP(D13,DB!A:I,9,0),"")</f>
        <v/>
      </c>
    </row>
    <row r="14" spans="1:13">
      <c r="A14" s="37"/>
      <c r="B14" s="37" t="str">
        <f>IFERROR(VLOOKUP(D14,DB!A:K,11,0),"")</f>
        <v>R5</v>
      </c>
      <c r="C14" s="37"/>
      <c r="D14" s="37" t="s">
        <v>32884</v>
      </c>
      <c r="E14" s="37"/>
      <c r="F14" s="38"/>
      <c r="G14" s="131">
        <f ca="1">IFERROR(NOW()-F14,"")</f>
        <v>46000.524744097223</v>
      </c>
      <c r="H14" s="38"/>
      <c r="I14" s="37" t="str">
        <f>IFERROR(VLOOKUP(D14,DB!A:F,6,0),"")</f>
        <v>SCECO</v>
      </c>
      <c r="J14" s="37" t="str">
        <f>IFERROR(VLOOKUP(D14,DB!A:G,7,0),"")</f>
        <v>Vandalized+Dead</v>
      </c>
      <c r="K14" s="37"/>
      <c r="L14" s="37" t="str">
        <f>IFERROR(VLOOKUP(D14,DB!A:I,9,0),"")</f>
        <v>Latis</v>
      </c>
    </row>
    <row r="15" spans="1:13">
      <c r="A15" s="37"/>
      <c r="B15" s="37" t="str">
        <f>IFERROR(VLOOKUP(D15,DB!A:K,11,0),"")</f>
        <v/>
      </c>
      <c r="C15" s="37"/>
      <c r="D15" s="37"/>
      <c r="E15" s="37"/>
      <c r="F15" s="38"/>
      <c r="G15" s="131">
        <f ca="1">IFERROR(NOW()-F15,"")</f>
        <v>46000.524744097223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46000.524744097223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46000.524744097223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46000.524744097223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46000.524744097223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46000.524744097223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46000.524744097223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46000.524744097223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46000.524744097223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46000.524744097223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46000.524744097223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46000.524744097223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46000.524744097223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46000.524744097223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46000.524744097223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46000.524744097223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46000.524744097223</v>
      </c>
      <c r="H31" s="38"/>
      <c r="I31" s="37" t="str">
        <f>IFERROR(VLOOKUP(D31,DB!A:F,6,0),"")</f>
        <v/>
      </c>
      <c r="J31" s="37" t="str">
        <f>IFERROR(VLOOKUP(D31,DB!A:G,7,0),"")</f>
        <v/>
      </c>
      <c r="K31" s="37"/>
      <c r="L31" s="37" t="str">
        <f>IFERROR(VLOOKUP(D31,DB!A:I,9,0),"")</f>
        <v/>
      </c>
    </row>
    <row r="32" spans="1:12">
      <c r="A32" s="37" t="s">
        <v>39141</v>
      </c>
      <c r="B32" s="37" t="str">
        <f>IFERROR(VLOOKUP(D32,DB!A:K,11,0),"")</f>
        <v>R5</v>
      </c>
      <c r="C32" s="37">
        <v>1</v>
      </c>
      <c r="D32" s="37" t="s">
        <v>38187</v>
      </c>
      <c r="E32" s="37" t="s">
        <v>39106</v>
      </c>
      <c r="F32" s="38">
        <v>46000.087430555555</v>
      </c>
      <c r="G32" s="131">
        <f ca="1">IFERROR(NOW()-F32,"")</f>
        <v>0.43731319444486871</v>
      </c>
      <c r="H32" s="38">
        <v>46000.164756944447</v>
      </c>
      <c r="I32" s="37" t="str">
        <f>IFERROR(VLOOKUP(D32,DB!A:F,6,0),"")</f>
        <v>SCECO</v>
      </c>
      <c r="J32" s="37" t="str">
        <f>IFERROR(VLOOKUP(D32,DB!A:G,7,0),"")</f>
        <v>Haj Removal</v>
      </c>
      <c r="K32" s="37" t="s">
        <v>39142</v>
      </c>
      <c r="L32" s="37" t="str">
        <f>IFERROR(VLOOKUP(D32,DB!A:I,9,0),"")</f>
        <v>Latis</v>
      </c>
    </row>
    <row r="33" spans="1:12">
      <c r="A33" s="37"/>
      <c r="B33" s="37" t="str">
        <f>IFERROR(VLOOKUP(D33,DB!A:K,11,0),"")</f>
        <v/>
      </c>
      <c r="C33" s="37"/>
      <c r="D33" s="37"/>
      <c r="E33" s="37"/>
      <c r="F33" s="38"/>
      <c r="G33" s="131">
        <f ca="1">IFERROR(NOW()-F33,"")</f>
        <v>46000.524744097223</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46000.524744097223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46000.524744097223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46000.524744097223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46000.524744097223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46000.524744097223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46000.524744097223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46000.524744097223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46000.524744097223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46000.524744097223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46000.524744097223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46000.524744097223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46000.524744097223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46000.524744097223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46000.524744097223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46000.524744097223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46000.524744097223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46000.524744097223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46000.524744097223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46000.524744097223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46000.524744097223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46000.524744097223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46000.524744097223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46000.524744097223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46000.524744097223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46000.524744097223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46000.524744097223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46000.524744097223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46000.524744097223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46000.524744097223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46000.524744097223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46000.524744097223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46000.524744097223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46000.524744097223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46000.524744097223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46000.524744097223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46000.524744097223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46000.524744097223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46000.524744097223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46000.524744097223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46000.524744097223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46000.524744097223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46000.524744097223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46000.524744097223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46000.524744097223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46000.524744097223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46000.524744097223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46000.524744097223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46000.524744097223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46000.524744097223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46000.524744097223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46000.524744097223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46000.524744097223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46000.524744097223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46000.524744097223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46000.524744097223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46000.524744097223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46000.524744097223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46000.524744097223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46000.524744097223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46000.524744097223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46000.524744097223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46000.524744097223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46000.524744097223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46000.524744097223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46000.524744097223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46000.524744097223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46000.524744097223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46000.524744097223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46000.524744097223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46000.524744097223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46000.524744097223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46000.524744097223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46000.524744097223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46000.524744097223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46000.524744097223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46000.524744097223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46000.524744097223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46000.524744097223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46000.524744097223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46000.524744097223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46000.524744097223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46000.524744097223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46000.524744097223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46000.524744097223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46000.524744097223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46000.524744097223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46000.524744097223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46000.524744097223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46000.524744097223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46000.524744097223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46000.524744097223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46000.524744097223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46000.524744097223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46000.524744097223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46000.524744097223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46000.524744097223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46000.524744097223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46000.524744097223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46000.524744097223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46000.524744097223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46000.524744097223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46000.524744097223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46000.524744097223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46000.524744097223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46000.524744097223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46000.524744097223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46000.524744097223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46000.524744097223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46000.524744097223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46000.524744097223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46000.524744097223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46000.524744097223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46000.524744097223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46000.524744097223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46000.524744097223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46000.524744097223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46000.524744097223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46000.524744097223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46000.524744097223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46000.524744097223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46000.524744097223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46000.524744097223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46000.524744097223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46000.524744097223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46000.524744097223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46000.524744097223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46000.524744097223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46000.524744097223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46000.524744097223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46000.524744097223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46000.524744097223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46000.524744097223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46000.524744097223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46000.524744097223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46000.524744097223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46000.524744097223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46000.524744097223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46000.524744097223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46000.524744097223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46000.524744097223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46000.524744097223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46000.524744097223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46000.524744097223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46000.524744097223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46000.524744097223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46000.524744097223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46000.524744097223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46000.524744097223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46000.524744097223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46000.524744097223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46000.524744097223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46000.524744097223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46000.524744097223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46000.524744097223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46000.524744097223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46000.524744097223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46000.524744097223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46000.524744097223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46000.524744097223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46000.524744097223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46000.524744097223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46000.524744097223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46000.524744097223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46000.524744097223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46000.524744097223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46000.524744097223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46000.524744097223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46000.524744097223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46000.524744097223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46000.524744097223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46000.524744097223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46000.524744097223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46000.524744097223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46000.524744097223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46000.524744097223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46000.524744097223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46000.524744097223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46000.524744097223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46000.524744097223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46000.524744097223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46000.524744097223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46000.524744097223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46000.524744097223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46000.524744097223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46000.524744097223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46000.524744097223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46000.524744097223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46000.524744097223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46000.524744097223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46000.524744097223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46000.524744097223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46000.524744097223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46000.524744097223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46000.524744097223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46000.524744097223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46000.524744097223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46000.524744097223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46000.524744097223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46000.524744097223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46000.524744097223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46000.524744097223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46000.524744097223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46000.524744097223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46000.524744097223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46000.524744097223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46000.524744097223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46000.524744097223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46000.524744097223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46000.524744097223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46000.524744097223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46000.524744097223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46000.524744097223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46000.524744097223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46000.524744097223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46000.524744097223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46000.524744097223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46000.524744097223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46000.524744097223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46000.524744097223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46000.524744097223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46000.524744097223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46000.524744097223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46000.524744097223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46000.524744097223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46000.524744097223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46000.524744097223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46000.524744097223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46000.524744097223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46000.524744097223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46000.524744097223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46000.524744097223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46000.524744097223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46000.524744097223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46000.524744097223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46000.524744097223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46000.524744097223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46000.524744097223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46000.524744097223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46000.524744097223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46000.524744097223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46000.524744097223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46000.524744097223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46000.524744097223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46000.524744097223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46000.524744097223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46000.524744097223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46000.524744097223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46000.524744097223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46000.524744097223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46000.524744097223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46000.524744097223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46000.524744097223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46000.524744097223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46000.524744097223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46000.524744097223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46000.524744097223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46000.524744097223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46000.524744097223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46000.524744097223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46000.524744097223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46000.524744097223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46000.524744097223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46000.524744097223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46000.524744097223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46000.524744097223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46000.524744097223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46000.524744097223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46000.524744097223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46000.524744097223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46000.524744097223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46000.524744097223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46000.524744097223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46000.524744097223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46000.524744097223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46000.524744097223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46000.524744097223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46000.524744097223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46000.524744097223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46000.524744097223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46000.524744097223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46000.524744097223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46000.524744097223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46000.524744097223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46000.524744097223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46000.524744097223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46000.524744097223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46000.524744097223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46000.524744097223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46000.524744097223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46000.524744097223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46000.524744097223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46000.524744097223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46000.524744097223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46000.524744097223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46000.524744097223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46000.524744097223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46000.524744097223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46000.524744097223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46000.524744097223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46000.524744097223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46000.524744097223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46000.524744097223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46000.524744097223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46000.524744097223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46000.524744097223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46000.524744097223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46000.524744097223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46000.524744097223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46000.524744097223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46000.524744097223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46000.524744097223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46000.524744097223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46000.524744097223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46000.524744097223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46000.524744097223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46000.524744097223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46000.524744097223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46000.524744097223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46000.524744097223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46000.524744097223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46000.524744097223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46000.524744097223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46000.524744097223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46000.524744097223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46000.524744097223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46000.524744097223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46000.524744097223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46000.524744097223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46000.524744097223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46000.524744097223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46000.524744097223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46000.524744097223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46000.524744097223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46000.524744097223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46000.524744097223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46000.524744097223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46000.524744097223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46000.524744097223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46000.524744097223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46000.524744097223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46000.524744097223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46000.524744097223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46000.524744097223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46000.524744097223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46000.524744097223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46000.524744097223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46000.524744097223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46000.524744097223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46000.524744097223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46000.524744097223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46000.524744097223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46000.524744097223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46000.524744097223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46000.524744097223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46000.524744097223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46000.524744097223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46000.524744097223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46000.524744097223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46000.524744097223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46000.524744097223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46000.524744097223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46000.524744097223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46000.524744097223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46000.524744097223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46000.524744097223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46000.524744097223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46000.524744097223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46000.524744097223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46000.524744097223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46000.524744097223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46000.524744097223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46000.524744097223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46000.524744097223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46000.524744097223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46000.524744097223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46000.524744097223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46000.524744097223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46000.524744097223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46000.524744097223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2025-12-09T09:37:42Z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