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61" documentId="120_S{2AC9BD13-BADA-5192-A53E-5A8FF88502F6}" xr6:coauthVersionLast="47" xr6:coauthVersionMax="47" xr10:uidLastSave="{3B10E01D-12E1-4CE5-8DB8-94DAE6A18C1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<sst xmlns="http://schemas.openxmlformats.org/spreadsheetml/2006/main" count="180291" uniqueCount="39131">
  <si>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</si>
  <si>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</si>
  <si>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</si>
  <si>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</si>
  <si>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</si>
  <si>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</si>
  <si>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</si>
  <si>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</si>
  <si>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</si>
  <si>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</si>
  <si>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</si>
  <si>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</si>
  <si>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</si>
  <si>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</si>
  <si>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</si>
  <si>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</si>
  <si>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</si>
  <si>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</si>
  <si>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</si>
  <si>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</si>
  <si>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</si>
  <si>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</si>
  <si>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</si>
  <si>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</si>
  <si>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</si>
  <si>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</si>
  <si>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</si>
  <si>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</si>
  <si>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</si>
  <si>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</si>
  <si>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</si>
  <si>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</si>
  <si>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</si>
  <si>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</si>
  <si>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</si>
  <si>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</si>
  <si>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</si>
  <si>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</si>
  <si>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</si>
  <si>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</si>
  <si>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</si>
  <si>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</si>
  <si>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</si>
  <si>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</si>
  <si>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</si>
  <si>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</si>
  <si>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</si>
  <si>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</si>
  <si>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</si>
  <si>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</si>
  <si>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</si>
  <si>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</si>
  <si>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</si>
  <si>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</si>
  <si>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</si>
  <si>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</si>
  <si>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</si>
  <si>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</si>
  <si>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</si>
  <si>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</si>
  <si>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</si>
  <si>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</si>
  <si>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</si>
  <si>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</si>
  <si>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</si>
  <si>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</si>
  <si>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</si>
  <si>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</si>
  <si>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</si>
  <si>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</si>
  <si>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</si>
  <si>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</si>
  <si>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</si>
  <si>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</si>
  <si>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</si>
  <si>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</si>
  <si>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</si>
  <si>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</si>
  <si>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</si>
  <si>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</si>
  <si>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</si>
  <si>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</si>
  <si>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</si>
  <si>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</si>
  <si>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</si>
  <si>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</si>
  <si>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</si>
  <si>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</si>
  <si>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</si>
  <si>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</si>
  <si>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</si>
  <si>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</si>
  <si>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</si>
  <si>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</si>
  <si>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</si>
  <si>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</si>
  <si>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</si>
  <si>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</si>
  <si>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</si>
  <si>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</si>
  <si>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</si>
  <si>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</si>
  <si>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</si>
  <si>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</si>
  <si>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</si>
  <si>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</si>
  <si>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</si>
  <si>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</si>
  <si>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</si>
  <si>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</si>
  <si>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</si>
  <si>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</si>
  <si>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</si>
  <si>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</si>
  <si>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</si>
  <si>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</si>
  <si>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</si>
  <si>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</si>
  <si>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</si>
  <si>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</si>
  <si>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</si>
  <si>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</si>
  <si>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</si>
  <si>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</si>
  <si>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</si>
  <si>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</si>
  <si>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</si>
  <si>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</si>
  <si>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</si>
  <si>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</si>
  <si>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</si>
  <si>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</si>
  <si>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</si>
  <si>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</si>
  <si>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</si>
  <si>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</si>
  <si>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</si>
  <si>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</si>
  <si>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</si>
  <si>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</si>
  <si>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</si>
  <si>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</si>
  <si>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</si>
  <si>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</si>
  <si>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</si>
  <si>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</si>
  <si>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</si>
  <si>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</si>
  <si>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</si>
  <si>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</si>
  <si>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</si>
  <si>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</si>
  <si>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</si>
  <si>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</si>
  <si>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</si>
  <si>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</si>
  <si>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</si>
  <si>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</si>
  <si>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</si>
  <si>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</si>
  <si>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</si>
  <si>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</si>
  <si>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</si>
  <si>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</si>
  <si>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</si>
  <si>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</si>
  <si>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</si>
  <si>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</si>
  <si>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</si>
  <si>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</si>
  <si>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</si>
  <si>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</si>
  <si>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</si>
  <si>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</si>
  <si>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</si>
  <si>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</si>
  <si>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</si>
  <si>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</si>
  <si>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</si>
  <si>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</si>
  <si>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</si>
  <si>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</si>
  <si>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</si>
  <si>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</si>
  <si>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</si>
  <si>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</si>
  <si>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</si>
  <si>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</si>
  <si>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</si>
  <si>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</si>
  <si>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</si>
  <si>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</si>
  <si>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</si>
  <si>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</si>
  <si>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</si>
  <si>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</si>
  <si>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</si>
  <si>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</si>
  <si>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</si>
  <si>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</si>
  <si>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</si>
  <si>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</si>
  <si>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</si>
  <si>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</si>
  <si>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</si>
  <si>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</si>
  <si>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</si>
  <si>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</si>
  <si>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</si>
  <si>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</si>
  <si>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</si>
  <si>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</si>
  <si>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</si>
  <si>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</si>
  <si>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</si>
  <si>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</si>
  <si>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</si>
  <si>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</si>
  <si>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</si>
  <si>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</si>
  <si>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</si>
  <si>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</si>
  <si>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</si>
  <si>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</si>
  <si>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</si>
  <si>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</si>
  <si>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</si>
  <si>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</si>
  <si>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</si>
  <si>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</si>
  <si>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</si>
  <si>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</si>
  <si>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</si>
  <si>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</si>
  <si>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</si>
  <si>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</si>
  <si>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</si>
  <si>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</si>
  <si>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</si>
  <si>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</si>
  <si>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</si>
  <si>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</si>
  <si>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</si>
  <si>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</si>
  <si>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</si>
  <si>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</si>
  <si>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</si>
  <si>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</si>
  <si>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</si>
  <si>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</si>
  <si>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</si>
  <si>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</si>
  <si>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</si>
  <si>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</si>
  <si>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</si>
  <si>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</si>
  <si>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</si>
  <si>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</si>
  <si>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</si>
  <si>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</si>
  <si>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</si>
  <si>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</si>
  <si>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</si>
  <si>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</si>
  <si>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</si>
  <si>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</si>
  <si>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</si>
  <si>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</si>
  <si>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</si>
  <si>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</si>
  <si>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</si>
  <si>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</si>
  <si>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</si>
  <si>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</si>
  <si>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</si>
  <si>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</si>
  <si>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</si>
  <si>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</si>
  <si>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</si>
  <si>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</si>
  <si>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</si>
  <si>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</si>
  <si>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</si>
  <si>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</si>
  <si>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</si>
  <si>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</si>
  <si>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</si>
  <si>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</si>
  <si>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</si>
  <si>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</si>
  <si>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</si>
  <si>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</si>
  <si>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</si>
  <si>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</si>
  <si>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</si>
  <si>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</si>
  <si>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</si>
  <si>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</si>
  <si>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</si>
  <si>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</si>
  <si>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</si>
  <si>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</si>
  <si>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</si>
  <si>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</si>
  <si>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</si>
  <si>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</si>
  <si>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</si>
  <si>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</si>
  <si>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</si>
  <si>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</si>
  <si>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</si>
  <si>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</si>
  <si>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</si>
  <si>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</si>
  <si>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</si>
  <si>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</si>
  <si>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</si>
  <si>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</si>
  <si>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</si>
  <si>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</si>
  <si>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</si>
  <si>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</si>
  <si>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</si>
  <si>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</si>
  <si>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</si>
  <si>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</si>
  <si>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</si>
  <si>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</si>
  <si>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</si>
  <si>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</si>
  <si>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</si>
  <si>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</si>
  <si>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</si>
  <si>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</si>
  <si>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</si>
  <si>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</si>
  <si>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</si>
  <si>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</si>
  <si>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</si>
  <si>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</si>
  <si>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</si>
  <si>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</si>
  <si>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</si>
  <si>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</si>
  <si>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</si>
  <si>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</si>
  <si>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</si>
  <si>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</si>
  <si>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</si>
  <si>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</si>
  <si>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</si>
  <si>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</si>
  <si>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</si>
  <si>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</si>
  <si>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</si>
  <si>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</si>
  <si>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</si>
  <si>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</si>
  <si>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</si>
  <si>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</si>
  <si>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</si>
  <si>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</si>
  <si>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</si>
  <si>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</si>
  <si>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</si>
  <si>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</si>
  <si>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</si>
  <si>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</si>
  <si>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</si>
  <si>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</si>
  <si>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</si>
  <si>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</si>
  <si>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</si>
  <si>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</si>
  <si>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</si>
  <si>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</si>
  <si>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</si>
  <si>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</si>
  <si>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</si>
  <si>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</si>
  <si>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</si>
  <si>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</si>
  <si>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</si>
  <si>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</si>
  <si>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</si>
  <si>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</si>
  <si>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</si>
  <si>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</si>
  <si>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</si>
  <si>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</si>
  <si>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</si>
  <si>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</si>
  <si>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</si>
  <si>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</si>
  <si>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</si>
  <si>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</si>
  <si>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</si>
  <si>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</si>
  <si>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</si>
  <si>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</si>
  <si>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</si>
  <si>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</si>
  <si>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</si>
  <si>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</si>
  <si>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</si>
  <si>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</si>
  <si>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</si>
  <si>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</si>
  <si>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</si>
  <si>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</si>
  <si>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</si>
  <si>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</si>
  <si>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</si>
  <si>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</si>
  <si>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</si>
  <si>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</si>
  <si>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</si>
  <si>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</si>
  <si>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</si>
  <si>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</si>
  <si>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</si>
  <si>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</si>
  <si>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</si>
  <si>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</si>
  <si>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</si>
  <si>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</si>
  <si>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</si>
  <si>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</si>
  <si>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</si>
  <si>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</si>
  <si>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</si>
  <si>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</si>
  <si>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</si>
  <si>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</si>
  <si>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</si>
  <si>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</si>
  <si>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</si>
  <si>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</si>
  <si>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</si>
  <si>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</si>
  <si>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</si>
  <si>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</si>
  <si>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</si>
  <si>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</si>
  <si>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</si>
  <si>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</si>
  <si>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</si>
  <si>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</si>
  <si>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</si>
  <si>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</si>
  <si>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</si>
  <si>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</si>
  <si>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</si>
  <si>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</si>
  <si>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</si>
  <si>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</si>
  <si>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</si>
  <si>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</si>
  <si>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</si>
  <si>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</si>
  <si>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</si>
  <si>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</si>
  <si>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</si>
  <si>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</si>
  <si>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</si>
  <si>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</si>
  <si>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</si>
  <si>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</si>
  <si>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</si>
  <si>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</si>
  <si>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</si>
  <si>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</si>
  <si>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</si>
  <si>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</si>
  <si>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</si>
  <si>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</si>
  <si>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</si>
  <si>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</si>
  <si>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</si>
  <si>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</si>
  <si>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</si>
  <si>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</si>
  <si>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</si>
  <si>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</si>
  <si>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</si>
  <si>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</si>
  <si>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</si>
  <si>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</si>
  <si>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</si>
  <si>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</si>
  <si>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</si>
  <si>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</si>
  <si>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</si>
  <si>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</si>
  <si>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</si>
  <si>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</si>
  <si>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</si>
  <si>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</si>
  <si>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</si>
  <si>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</si>
  <si>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</si>
  <si>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</si>
  <si>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</si>
  <si>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</si>
  <si>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</si>
  <si>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</si>
  <si>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</si>
  <si>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</si>
  <si>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</si>
  <si>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</si>
  <si>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</si>
  <si>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</si>
  <si>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</si>
  <si>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</si>
  <si>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</si>
  <si>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</si>
  <si>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</si>
  <si>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</si>
  <si>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</si>
  <si>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</si>
  <si>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</si>
  <si>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</si>
  <si>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</si>
  <si>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</si>
  <si>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</si>
  <si>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</si>
  <si>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</si>
  <si>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</si>
  <si>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</si>
  <si>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</si>
  <si>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</si>
  <si>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</si>
  <si>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</si>
  <si>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</si>
  <si>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</si>
  <si>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</si>
  <si>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</si>
  <si>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</si>
  <si>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</si>
  <si>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</si>
  <si>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</si>
  <si>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</si>
  <si>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</si>
  <si>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</si>
  <si>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</si>
  <si>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</si>
  <si>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</si>
  <si>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</si>
  <si>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</si>
  <si>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</si>
  <si>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</si>
  <si>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</si>
  <si>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</si>
  <si>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</si>
  <si>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</si>
  <si>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</si>
  <si>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</si>
  <si>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</si>
  <si>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</si>
  <si>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</si>
  <si>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</si>
  <si>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</si>
  <si>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</si>
  <si>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</si>
  <si>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</si>
  <si>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</si>
  <si>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</si>
  <si>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</si>
  <si>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</si>
  <si>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</si>
  <si>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</si>
  <si>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</si>
  <si>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</si>
  <si>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</si>
  <si>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</si>
  <si>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</si>
  <si>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</si>
  <si>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</si>
  <si>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</si>
  <si>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</si>
  <si>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</si>
  <si>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</si>
  <si>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</si>
  <si>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</si>
  <si>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</si>
  <si>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</si>
  <si>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</si>
  <si>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</si>
  <si>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</si>
  <si>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</si>
  <si>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</si>
  <si>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</si>
  <si>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</si>
  <si>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</si>
  <si>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</si>
  <si>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</si>
  <si>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</si>
  <si>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</si>
  <si>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</si>
  <si>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</si>
  <si>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</si>
  <si>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</si>
  <si>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</si>
  <si>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</si>
  <si>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</si>
  <si>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</si>
  <si>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</si>
  <si>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</si>
  <si>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</si>
  <si>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</si>
  <si>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</si>
  <si>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</si>
  <si>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</si>
  <si>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</si>
  <si>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</si>
  <si>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</si>
  <si>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</si>
  <si>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</si>
  <si>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</si>
  <si>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</si>
  <si>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</si>
  <si>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</si>
  <si>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</si>
  <si>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</si>
  <si>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</si>
  <si>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</si>
  <si>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</si>
  <si>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</si>
  <si>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</si>
  <si>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</si>
  <si>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</si>
  <si>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</si>
  <si>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</si>
  <si>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</si>
  <si>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</si>
  <si>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</si>
  <si>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</si>
  <si>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</si>
  <si>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</si>
  <si>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</si>
  <si>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</si>
  <si>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</si>
  <si>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</si>
  <si>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</si>
  <si>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</si>
  <si>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</si>
  <si>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</si>
  <si>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</si>
  <si>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</si>
  <si>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</si>
  <si>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</si>
  <si>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</si>
  <si>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</si>
  <si>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</si>
  <si>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</si>
  <si>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</si>
  <si>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</si>
  <si>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</si>
  <si>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</si>
  <si>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</si>
  <si>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</si>
  <si>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</si>
  <si>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</si>
  <si>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</si>
  <si>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</si>
  <si>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</si>
  <si>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</si>
  <si>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</si>
  <si>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</si>
  <si>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</si>
  <si>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</si>
  <si>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</si>
  <si>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</si>
  <si>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</si>
  <si>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</si>
  <si>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</si>
  <si>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</si>
  <si>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</si>
  <si>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</si>
  <si>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</si>
  <si>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</si>
  <si>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</si>
  <si>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</si>
  <si>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</si>
  <si>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</si>
  <si>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</si>
  <si>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</si>
  <si>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</si>
  <si>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</si>
  <si>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</si>
  <si>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</si>
  <si>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</si>
  <si>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</si>
  <si>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</si>
  <si>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</si>
  <si>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</si>
  <si>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</si>
  <si>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</si>
  <si>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</si>
  <si>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</si>
  <si>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</si>
  <si>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</si>
  <si>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</si>
  <si>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</si>
  <si>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</si>
  <si>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</si>
  <si>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</si>
  <si>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</si>
  <si>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</si>
  <si>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</si>
  <si>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</si>
  <si>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</si>
  <si>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</si>
  <si>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</si>
  <si>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</si>
  <si>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</si>
  <si>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</si>
  <si>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</si>
  <si>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</si>
  <si>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</si>
  <si>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</si>
  <si>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</si>
  <si>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</si>
  <si>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</si>
  <si>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</si>
  <si>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</si>
  <si>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</si>
  <si>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</si>
  <si>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</si>
  <si>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</si>
  <si>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</si>
  <si>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</si>
  <si>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</si>
  <si>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</si>
  <si>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</si>
  <si>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</si>
  <si>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</si>
  <si>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</si>
  <si>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</si>
  <si>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</si>
  <si>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</si>
  <si>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</si>
  <si>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</si>
  <si>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</si>
  <si>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</si>
  <si>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</si>
  <si>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</si>
  <si>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</si>
  <si>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</si>
  <si>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</si>
  <si>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</si>
  <si>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</si>
  <si>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</si>
  <si>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</si>
  <si>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</si>
  <si>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</si>
  <si>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</si>
  <si>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</si>
  <si>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</si>
  <si>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</si>
  <si>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</si>
  <si>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</si>
  <si>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</si>
  <si>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</si>
  <si>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</si>
  <si>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</si>
  <si>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</si>
  <si>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</si>
  <si>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</si>
  <si>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</si>
  <si>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</si>
  <si>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</si>
  <si>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</si>
  <si>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</si>
  <si>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</si>
  <si>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</si>
  <si>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</si>
  <si>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</si>
  <si>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</si>
  <si>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</si>
  <si>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</si>
  <si>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</si>
  <si>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</si>
  <si>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</si>
  <si>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</si>
  <si>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</si>
  <si>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</si>
  <si>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</si>
  <si>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</si>
  <si>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</si>
  <si>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</si>
  <si>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</si>
  <si>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</si>
  <si>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</si>
  <si>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</si>
  <si>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</si>
  <si>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</si>
  <si>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</si>
  <si>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</si>
  <si>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</si>
  <si>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</si>
  <si>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</si>
  <si>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</si>
  <si>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</si>
  <si>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</si>
  <si>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</si>
  <si>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</si>
  <si>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</si>
  <si>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</si>
  <si>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</si>
  <si>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</si>
  <si>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</si>
  <si>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</si>
  <si>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</si>
  <si>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</si>
  <si>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</si>
  <si>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</si>
  <si>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</si>
  <si>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</si>
  <si>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</si>
  <si>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</si>
  <si>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</si>
  <si>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</si>
  <si>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</si>
  <si>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</si>
  <si>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</si>
  <si>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</si>
  <si>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</si>
  <si>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</si>
  <si>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</si>
  <si>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</si>
  <si>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</si>
  <si>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</si>
  <si>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</si>
  <si>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</si>
  <si>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</si>
  <si>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</si>
  <si>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</si>
  <si>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</si>
  <si>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</si>
  <si>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</si>
  <si>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</si>
  <si>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</si>
  <si>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</si>
  <si>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</si>
  <si>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</si>
  <si>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</si>
  <si>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</si>
  <si>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</si>
  <si>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</si>
  <si>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</si>
  <si>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</si>
  <si>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</si>
  <si>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</si>
  <si>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</si>
  <si>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</si>
  <si>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</si>
  <si>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</si>
  <si>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</si>
  <si>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</si>
  <si>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</si>
  <si>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</si>
  <si>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</si>
  <si>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</si>
  <si>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</si>
  <si>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</si>
  <si>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</si>
  <si>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</si>
  <si>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</si>
  <si>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</si>
  <si>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</si>
  <si>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</si>
  <si>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</si>
  <si>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</si>
  <si>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</si>
  <si>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</si>
  <si>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</si>
  <si>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</si>
  <si>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</si>
  <si>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</si>
  <si>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</si>
  <si>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</si>
  <si>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</si>
  <si>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</si>
  <si>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</si>
  <si>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</si>
  <si>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</si>
  <si>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</si>
  <si>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</si>
  <si>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</si>
  <si>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</si>
  <si>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</si>
  <si>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</si>
  <si>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</si>
  <si>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</si>
  <si>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</si>
  <si>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</si>
  <si>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</si>
  <si>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</si>
  <si>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</si>
  <si>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</si>
  <si>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</si>
  <si>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</si>
  <si>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</si>
  <si>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</si>
  <si>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</si>
  <si>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</si>
  <si>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</si>
  <si>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</si>
  <si>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</si>
  <si>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</si>
  <si>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</si>
  <si>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</si>
  <si>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</si>
  <si>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</si>
  <si>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</si>
  <si>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</si>
  <si>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</si>
  <si>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</si>
  <si>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</si>
  <si>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</si>
  <si>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</si>
  <si>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</si>
  <si>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</si>
  <si>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</si>
  <si>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</si>
  <si>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</si>
  <si>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</si>
  <si>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</si>
  <si>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</si>
  <si>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</si>
  <si>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</si>
  <si>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</si>
  <si>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</si>
  <si>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</si>
  <si>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</si>
  <si>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</si>
  <si>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</si>
  <si>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</si>
  <si>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</si>
  <si>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</si>
  <si>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</si>
  <si>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</si>
  <si>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</si>
  <si>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</si>
  <si>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</si>
  <si>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</si>
  <si>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</si>
  <si>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</si>
  <si>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</si>
  <si>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</si>
  <si>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</si>
  <si>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</si>
  <si>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</si>
  <si>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</si>
  <si>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</si>
  <si>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</si>
  <si>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</si>
  <si>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</si>
  <si>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</si>
  <si>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</si>
  <si>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</si>
  <si>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</si>
  <si>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</si>
  <si>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</si>
  <si>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</si>
  <si>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</si>
  <si>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</si>
  <si>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</si>
  <si>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</si>
  <si>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</si>
  <si>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</si>
  <si>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</si>
  <si>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</si>
  <si>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</si>
  <si>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</si>
  <si>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</si>
  <si>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</si>
  <si>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</si>
  <si>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</si>
  <si>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</si>
  <si>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</si>
  <si>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</si>
  <si>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</si>
  <si>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</si>
  <si>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</si>
  <si>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</si>
  <si>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</si>
  <si>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</si>
  <si>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</si>
  <si>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</si>
  <si>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</si>
  <si>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</si>
  <si>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</si>
  <si>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</si>
  <si>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</si>
  <si>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</si>
  <si>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</si>
  <si>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</si>
  <si>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</si>
  <si>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</si>
  <si>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</si>
  <si>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</si>
  <si>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</si>
  <si>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</si>
  <si>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</si>
  <si>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</si>
  <si>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</si>
  <si>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</si>
  <si>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</si>
  <si>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</si>
  <si>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</si>
  <si>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</si>
  <si>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</si>
  <si>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</si>
  <si>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</si>
  <si>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</si>
  <si>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</si>
  <si>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</si>
  <si>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</si>
  <si>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</si>
  <si>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</si>
  <si>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</si>
  <si>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</si>
  <si>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</si>
  <si>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</si>
  <si>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</si>
  <si>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</si>
  <si>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</si>
  <si>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</si>
  <si>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</si>
  <si>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</si>
  <si>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</si>
  <si>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</si>
  <si>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</si>
  <si>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</si>
  <si>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</si>
  <si>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</si>
  <si>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</si>
  <si>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</si>
  <si>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</si>
  <si>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</si>
  <si>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</si>
  <si>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</si>
  <si>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</si>
  <si>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</si>
  <si>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</si>
  <si>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</si>
  <si>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</si>
  <si>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</si>
  <si>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</si>
  <si>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</si>
  <si>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</si>
  <si>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</si>
  <si>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</si>
  <si>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</si>
  <si>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</si>
  <si>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</si>
  <si>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</si>
  <si>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</si>
  <si>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</si>
  <si>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</si>
  <si>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</si>
  <si>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</si>
  <si>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</si>
  <si>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</si>
  <si>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</si>
  <si>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</si>
  <si>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</si>
  <si>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</si>
  <si>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</si>
  <si>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</si>
  <si>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</si>
  <si>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</si>
  <si>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</si>
  <si>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</si>
  <si>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</si>
  <si>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</si>
  <si>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</si>
  <si>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</si>
  <si>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</si>
  <si>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</si>
  <si>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</si>
  <si>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</si>
  <si>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</si>
  <si>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</si>
  <si>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</si>
  <si>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</si>
  <si>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</si>
  <si>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</si>
  <si>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</si>
  <si>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</si>
  <si>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</si>
  <si>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</si>
  <si>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</si>
  <si>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</si>
  <si>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</si>
  <si>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</si>
  <si>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</si>
  <si>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</si>
  <si>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</si>
  <si>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</si>
  <si>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</si>
  <si>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</si>
  <si>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</si>
  <si>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</si>
  <si>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</si>
  <si>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</si>
  <si>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</si>
  <si>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</si>
  <si>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</si>
  <si>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</si>
  <si>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</si>
  <si>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</si>
  <si>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</si>
  <si>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</si>
  <si>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</si>
  <si>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</si>
  <si>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</si>
  <si>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</si>
  <si>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</si>
  <si>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</si>
  <si>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</si>
  <si>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</si>
  <si>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</si>
  <si>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</si>
  <si>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</si>
  <si>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</si>
  <si>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</si>
  <si>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</si>
  <si>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</si>
  <si>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</si>
  <si>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</si>
  <si>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</si>
  <si>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</si>
  <si>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</si>
  <si>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</si>
  <si>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</si>
  <si>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</si>
  <si>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</si>
  <si>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</si>
  <si>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</si>
  <si>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</si>
  <si>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</si>
  <si>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</si>
  <si>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</si>
  <si>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</si>
  <si>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</si>
  <si>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</si>
  <si>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</si>
  <si>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</si>
  <si>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</si>
  <si>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</si>
  <si>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</si>
  <si>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</si>
  <si>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</si>
  <si>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</si>
  <si>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</si>
  <si>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</si>
  <si>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</si>
  <si>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</si>
  <si>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</si>
  <si>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</si>
  <si>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</si>
  <si>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</si>
  <si>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</si>
  <si>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</si>
  <si>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</si>
  <si>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</si>
  <si>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</si>
  <si>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</si>
  <si>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</si>
  <si>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</si>
  <si>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</si>
  <si>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</si>
  <si>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</si>
  <si>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</si>
  <si>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</si>
  <si>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</si>
  <si>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</si>
  <si>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</si>
  <si>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</si>
  <si>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</si>
  <si>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</si>
  <si>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</si>
  <si>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</si>
  <si>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</si>
  <si>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</si>
  <si>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</si>
  <si>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</si>
  <si>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</si>
  <si>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</si>
  <si>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</si>
  <si>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</si>
  <si>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</si>
  <si>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</si>
  <si>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</si>
  <si>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</si>
  <si>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</si>
  <si>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</si>
  <si>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</si>
  <si>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</si>
  <si>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</si>
  <si>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</si>
  <si>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</si>
  <si>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</si>
  <si>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</si>
  <si>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</si>
  <si>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</si>
  <si>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</si>
  <si>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</si>
  <si>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</si>
  <si>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</si>
  <si>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</si>
  <si>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</si>
  <si>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</si>
  <si>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</si>
  <si>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</si>
  <si>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</si>
  <si>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</si>
  <si>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</si>
  <si>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</si>
  <si>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</si>
  <si>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</si>
  <si>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</si>
  <si>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</si>
  <si>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</si>
  <si>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</si>
  <si>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</si>
  <si>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</si>
  <si>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</si>
  <si>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</si>
  <si>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</si>
  <si>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</si>
  <si>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</si>
  <si>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</si>
  <si>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</si>
  <si>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</si>
  <si>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</si>
  <si>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</si>
  <si>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</si>
  <si>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</si>
  <si>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</si>
  <si>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</si>
  <si>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</si>
  <si>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</si>
  <si>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</si>
  <si>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</si>
  <si>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</si>
  <si>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</si>
  <si>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</si>
  <si>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</si>
  <si>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</si>
  <si>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</si>
  <si>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</si>
  <si>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</si>
  <si>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</si>
  <si>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</si>
  <si>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</si>
  <si>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</si>
  <si>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</si>
  <si>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</si>
  <si>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</si>
  <si>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</si>
  <si>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</si>
  <si>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</si>
  <si>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</si>
  <si>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</si>
  <si>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</si>
  <si>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</si>
  <si>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</si>
  <si>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</si>
  <si>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</si>
  <si>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</si>
  <si>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</si>
  <si>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</si>
  <si>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</si>
  <si>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</si>
  <si>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</si>
  <si>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</si>
  <si>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</si>
  <si>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</si>
  <si>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</si>
  <si>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</si>
  <si>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</si>
  <si>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</si>
  <si>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</si>
  <si>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</si>
  <si>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</si>
  <si>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</si>
  <si>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</si>
  <si>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</si>
  <si>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</si>
  <si>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</si>
  <si>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</si>
  <si>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</si>
  <si>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</si>
  <si>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</si>
  <si>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</si>
  <si>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</si>
  <si>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</si>
  <si>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</si>
  <si>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</si>
  <si>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</si>
  <si>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</si>
  <si>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</si>
  <si>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</si>
  <si>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</si>
  <si>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</si>
  <si>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</si>
  <si>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</si>
  <si>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</si>
  <si>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</si>
  <si>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</si>
  <si>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</si>
  <si>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</si>
  <si>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</si>
  <si>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</si>
  <si>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</si>
  <si>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</si>
  <si>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</si>
  <si>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</si>
  <si>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</si>
  <si>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</si>
  <si>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</si>
  <si>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</si>
  <si>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</si>
  <si>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</si>
  <si>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</si>
  <si>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</si>
  <si>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</si>
  <si>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</si>
  <si>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</si>
  <si>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</si>
  <si>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</si>
  <si>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</si>
  <si>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</si>
  <si>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</si>
  <si>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</si>
  <si>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</si>
  <si>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</si>
  <si>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</si>
  <si>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</si>
  <si>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</si>
  <si>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</si>
  <si>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</si>
  <si>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</si>
  <si>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</si>
  <si>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</si>
  <si>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</si>
  <si>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</si>
  <si>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</si>
  <si>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</si>
  <si>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</si>
  <si>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</si>
  <si>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</si>
  <si>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</si>
  <si>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</si>
  <si>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</si>
  <si>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</si>
  <si>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</si>
  <si>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</si>
  <si>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</si>
  <si>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</si>
  <si>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</si>
  <si>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</si>
  <si>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</si>
  <si>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</si>
  <si>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</si>
  <si>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</si>
  <si>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</si>
  <si>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</si>
  <si>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</si>
  <si>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</si>
  <si>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</si>
  <si>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</si>
  <si>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</si>
  <si>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</si>
  <si>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</si>
  <si>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</si>
  <si>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</si>
  <si>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</si>
  <si>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</si>
  <si>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</si>
  <si>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</si>
  <si>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</si>
  <si>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</si>
  <si>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</si>
  <si>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</si>
  <si>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</si>
  <si>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</si>
  <si>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</si>
  <si>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</si>
  <si>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</si>
  <si>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</si>
  <si>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</si>
  <si>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</si>
  <si>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</si>
  <si>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</si>
  <si>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</si>
  <si>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</si>
  <si>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</si>
  <si>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</si>
  <si>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</si>
  <si>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</si>
  <si>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</si>
  <si>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</si>
  <si>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</si>
  <si>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</si>
  <si>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</si>
  <si>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</si>
  <si>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</si>
  <si>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</si>
  <si>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</si>
  <si>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</si>
  <si>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</si>
  <si>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</si>
  <si>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</si>
  <si>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</si>
  <si>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</si>
  <si>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</si>
  <si>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</si>
  <si>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</si>
  <si>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</si>
  <si>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</si>
  <si>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</si>
  <si>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</si>
  <si>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</si>
  <si>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</si>
  <si>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</si>
  <si>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</si>
  <si>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</si>
  <si>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</si>
  <si>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</si>
  <si>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</si>
  <si>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</si>
  <si>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</si>
  <si>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</si>
  <si>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</si>
  <si>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</si>
  <si>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</si>
  <si>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</si>
  <si>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</si>
  <si>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</si>
  <si>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</si>
  <si>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</si>
  <si>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</si>
  <si>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</si>
  <si>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</si>
  <si>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</si>
  <si>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</si>
  <si>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</si>
  <si>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</si>
  <si>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</si>
  <si>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</si>
  <si>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</si>
  <si>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</si>
  <si>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</si>
  <si>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</si>
  <si>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</si>
  <si>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</si>
  <si>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</si>
  <si>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</si>
  <si>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</si>
  <si>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</si>
  <si>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</si>
  <si>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</si>
  <si>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</si>
  <si>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</si>
  <si>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</si>
  <si>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</si>
  <si>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</si>
  <si>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</si>
  <si>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</si>
  <si>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</si>
  <si>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</si>
  <si>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</si>
  <si>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</si>
  <si>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</si>
  <si>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</si>
  <si>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</si>
  <si>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</si>
  <si>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</si>
  <si>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</si>
  <si>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</si>
  <si>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</si>
  <si>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</si>
  <si>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</si>
  <si>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</si>
  <si>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</si>
  <si>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</si>
  <si>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</si>
  <si>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</si>
  <si>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</si>
  <si>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</si>
  <si>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</si>
  <si>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</si>
  <si>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</si>
  <si>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</si>
  <si>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</si>
  <si>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</si>
  <si>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</si>
  <si>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</si>
  <si>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</si>
  <si>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</si>
  <si>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</si>
  <si>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</si>
  <si>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</si>
  <si>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</si>
  <si>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</si>
  <si>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</si>
  <si>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</si>
  <si>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</si>
  <si>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</si>
  <si>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</si>
  <si>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</si>
  <si>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</si>
  <si>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</si>
  <si>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</si>
  <si>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</si>
  <si>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</si>
  <si>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</si>
  <si>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</si>
  <si>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</si>
  <si>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</si>
  <si>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</si>
  <si>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</si>
  <si>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</si>
  <si>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</si>
  <si>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</si>
  <si>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</si>
  <si>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</si>
  <si>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</si>
  <si>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</si>
  <si>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</si>
  <si>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</si>
  <si>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</si>
  <si>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</si>
  <si>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</si>
  <si>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</si>
  <si>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</si>
  <si>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</si>
  <si>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</si>
  <si>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</si>
  <si>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</si>
  <si>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</si>
  <si>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</si>
  <si>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</si>
  <si>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</si>
  <si>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</si>
  <si>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</si>
  <si>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</si>
  <si>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</si>
  <si>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</si>
  <si>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</si>
  <si>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</si>
  <si>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</si>
  <si>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</si>
  <si>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</si>
  <si>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</si>
  <si>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</si>
  <si>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</si>
  <si>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</si>
  <si>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</si>
  <si>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</si>
  <si>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</si>
  <si>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</si>
  <si>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</si>
  <si>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</si>
  <si>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</si>
  <si>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</si>
  <si>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</si>
  <si>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</si>
  <si>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</si>
  <si>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</si>
  <si>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</si>
  <si>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</si>
  <si>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</si>
  <si>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</si>
  <si>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</si>
  <si>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</si>
  <si>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</si>
  <si>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</si>
  <si>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</si>
  <si>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</si>
  <si>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</si>
  <si>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</si>
  <si>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</si>
  <si>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</si>
  <si>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</si>
  <si>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</si>
  <si>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</si>
  <si>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</si>
  <si>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</si>
  <si>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</si>
  <si>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</si>
  <si>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</si>
  <si>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</si>
  <si>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</si>
  <si>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</si>
  <si>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</si>
  <si>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</si>
  <si>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</si>
  <si>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</si>
  <si>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</si>
  <si>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</si>
  <si>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</si>
  <si>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</si>
  <si>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</si>
  <si>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</si>
  <si>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</si>
  <si>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</si>
  <si>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</si>
  <si>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</si>
  <si>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</si>
  <si>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</si>
  <si>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</si>
  <si>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</si>
  <si>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</si>
  <si>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</si>
  <si>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</si>
  <si>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</si>
  <si>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</si>
  <si>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</si>
  <si>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</si>
  <si>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</si>
  <si>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</si>
  <si>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</si>
  <si>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</si>
  <si>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</si>
  <si>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</si>
  <si>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</si>
  <si>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</si>
  <si>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</si>
  <si>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</si>
  <si>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</si>
  <si>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</si>
  <si>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</si>
  <si>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</si>
  <si>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</si>
  <si>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</si>
  <si>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</si>
  <si>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</si>
  <si>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</si>
  <si>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</si>
  <si>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</si>
  <si>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</si>
  <si>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</si>
  <si>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</si>
  <si>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</si>
  <si>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</si>
  <si>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</si>
  <si>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</si>
  <si>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</si>
  <si>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</si>
  <si>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</si>
  <si>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</si>
  <si>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</si>
  <si>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</si>
  <si>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</si>
  <si>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</si>
  <si>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</si>
  <si>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</si>
  <si>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</si>
  <si>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</si>
  <si>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</si>
  <si>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</si>
  <si>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</si>
  <si>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</si>
  <si>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</si>
  <si>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</si>
  <si>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</si>
  <si>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</si>
  <si>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</si>
  <si>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</si>
  <si>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</si>
  <si>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</si>
  <si>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</si>
  <si>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</si>
  <si>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</si>
  <si>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</si>
  <si>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</si>
  <si>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</si>
  <si>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</si>
  <si>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</si>
  <si>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</si>
  <si>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</si>
  <si>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</si>
  <si>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</si>
  <si>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</si>
  <si>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</si>
  <si>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</si>
  <si>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</si>
  <si>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</si>
  <si>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</si>
  <si>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</si>
  <si>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</si>
  <si>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</si>
  <si>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</si>
  <si>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</si>
  <si>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</si>
  <si>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</si>
  <si>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</si>
  <si>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</si>
  <si>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</si>
  <si>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</si>
  <si>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</si>
  <si>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</si>
  <si>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</si>
  <si>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</si>
  <si>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</si>
  <si>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</si>
  <si>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</si>
  <si>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</si>
  <si>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</si>
  <si>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</si>
  <si>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</si>
  <si>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</si>
  <si>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</si>
  <si>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</si>
  <si>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</si>
  <si>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</si>
  <si>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</si>
  <si>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</si>
  <si>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</si>
  <si>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</si>
  <si>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</si>
  <si>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</si>
  <si>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</si>
  <si>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</si>
  <si>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</si>
  <si>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</si>
  <si>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</si>
  <si>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</si>
  <si>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</si>
  <si>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</si>
  <si>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</si>
  <si>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</si>
  <si>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</si>
  <si>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</si>
  <si>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</si>
  <si>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</si>
  <si>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</si>
  <si>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</si>
  <si>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</si>
  <si>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</si>
  <si>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</si>
  <si>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</si>
  <si>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</si>
  <si>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</si>
  <si>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</si>
  <si>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</si>
  <si>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</si>
  <si>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</si>
  <si>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</si>
  <si>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</si>
  <si>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</si>
  <si>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</si>
  <si>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</si>
  <si>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</si>
  <si>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</si>
  <si>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</si>
  <si>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</si>
  <si>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</si>
  <si>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</si>
  <si>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</si>
  <si>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</si>
  <si>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</si>
  <si>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</si>
  <si>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</si>
  <si>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</si>
  <si>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</si>
  <si>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</si>
  <si>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</si>
  <si>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</si>
  <si>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</si>
  <si>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</si>
  <si>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</si>
  <si>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</si>
  <si>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</si>
  <si>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</si>
  <si>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</si>
  <si>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</si>
  <si>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</si>
  <si>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</si>
  <si>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</si>
  <si>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</si>
  <si>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</si>
  <si>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</si>
  <si>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</si>
  <si>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</si>
  <si>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</si>
  <si>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</si>
  <si>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</si>
  <si>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</si>
  <si>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</si>
  <si>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</si>
  <si>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</si>
  <si>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</si>
  <si>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</si>
  <si>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</si>
  <si>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</si>
  <si>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</si>
  <si>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</si>
  <si>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</si>
  <si>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</si>
  <si>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</si>
  <si>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</si>
  <si>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</si>
  <si>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</si>
  <si>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</si>
  <si>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</si>
  <si>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</si>
  <si>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</si>
  <si>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</si>
  <si>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</si>
  <si>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</si>
  <si>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</si>
  <si>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</si>
  <si>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</si>
  <si>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</si>
  <si>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</si>
  <si>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</si>
  <si>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</si>
  <si>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</si>
  <si>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</si>
  <si>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</si>
  <si>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</si>
  <si>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</si>
  <si>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</si>
  <si>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</si>
  <si>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</si>
  <si>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</si>
  <si>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</si>
  <si>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</si>
  <si>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</si>
  <si>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</si>
  <si>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</si>
  <si>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</si>
  <si>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</si>
  <si>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</si>
  <si>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</si>
  <si>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</si>
  <si>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</si>
  <si>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</si>
  <si>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</si>
  <si>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</si>
  <si>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</si>
  <si>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</si>
  <si>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</si>
  <si>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</si>
  <si>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</si>
  <si>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</si>
  <si>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</si>
  <si>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</si>
  <si>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</si>
  <si>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</si>
  <si>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</si>
  <si>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</si>
  <si>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</si>
  <si>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</si>
  <si>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</si>
  <si>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</si>
  <si>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</si>
  <si>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</si>
  <si>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</si>
  <si>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</si>
  <si>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</si>
  <si>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</si>
  <si>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</si>
  <si>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</si>
  <si>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</si>
  <si>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</si>
  <si>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</si>
  <si>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</si>
  <si>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</si>
  <si>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</si>
  <si>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</si>
  <si>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</si>
  <si>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</si>
  <si>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</si>
  <si>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</si>
  <si>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</si>
  <si>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</si>
  <si>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</si>
  <si>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</si>
  <si>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</si>
  <si>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</si>
  <si>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</si>
  <si>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</si>
  <si>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</si>
  <si>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</si>
  <si>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</si>
  <si>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</si>
  <si>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</si>
  <si>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</si>
  <si>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</si>
  <si>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</si>
  <si>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</si>
  <si>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</si>
  <si>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</si>
  <si>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</si>
  <si>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</si>
  <si>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</si>
  <si>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</si>
  <si>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</si>
  <si>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</si>
  <si>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</si>
  <si>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</si>
  <si>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</si>
  <si>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</si>
  <si>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</si>
  <si>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</si>
  <si>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</si>
  <si>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</si>
  <si>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</si>
  <si>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</si>
  <si>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</si>
  <si>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</si>
  <si>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</si>
  <si>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</si>
  <si>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</si>
  <si>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</si>
  <si>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</si>
  <si>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</si>
  <si>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</si>
  <si>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</si>
  <si>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</si>
  <si>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</si>
  <si>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</si>
  <si>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</si>
  <si>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</si>
  <si>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</si>
  <si>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</si>
  <si>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</si>
  <si>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</si>
  <si>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</si>
  <si>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</si>
  <si>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</si>
  <si>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</si>
  <si>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</si>
  <si>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</si>
  <si>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</si>
  <si>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</si>
  <si>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</si>
  <si>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</si>
  <si>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</si>
  <si>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</si>
  <si>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</si>
  <si>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</si>
  <si>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</si>
  <si>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</si>
  <si>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</si>
  <si>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</si>
  <si>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</si>
  <si>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</si>
  <si>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</si>
  <si>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</si>
  <si>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</si>
  <si>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</si>
  <si>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</si>
  <si>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</si>
  <si>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</si>
  <si>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</si>
  <si>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</si>
  <si>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</si>
  <si>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</si>
  <si>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</si>
  <si>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</si>
  <si>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</si>
  <si>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</si>
  <si>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</si>
  <si>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</si>
  <si>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</si>
  <si>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</si>
  <si>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</si>
  <si>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</si>
  <si>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</si>
  <si>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</si>
  <si>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</si>
  <si>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</si>
  <si>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</si>
  <si>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</si>
  <si>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</si>
  <si>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</si>
  <si>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</si>
  <si>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</si>
  <si>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</si>
  <si>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</si>
  <si>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</si>
  <si>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</si>
  <si>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</si>
  <si>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</si>
  <si>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</si>
  <si>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</si>
  <si>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</si>
  <si>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</si>
  <si>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</si>
  <si>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</si>
  <si>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</si>
  <si>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</si>
  <si>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</si>
  <si>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</si>
  <si>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</si>
  <si>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</si>
  <si>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</si>
  <si>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</si>
  <si>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</si>
  <si>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</si>
  <si>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</si>
  <si>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</si>
  <si>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</si>
  <si>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</si>
  <si>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</si>
  <si>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</si>
  <si>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</si>
  <si>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</si>
  <si>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</si>
  <si>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</si>
  <si>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</si>
  <si>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</si>
  <si>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</si>
  <si>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</si>
  <si>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</si>
  <si>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</si>
  <si>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</si>
  <si>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</si>
  <si>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</si>
  <si>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</si>
  <si>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</si>
  <si>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</si>
  <si>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</si>
  <si>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</si>
  <si>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</si>
  <si>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</si>
  <si>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</si>
  <si>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</si>
  <si>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</si>
  <si>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</si>
  <si>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</si>
  <si>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</si>
  <si>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</si>
  <si>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</si>
  <si>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</si>
  <si>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</si>
  <si>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</si>
  <si>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</si>
  <si>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</si>
  <si>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</si>
  <si>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</si>
  <si>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</si>
  <si>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</si>
  <si>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</si>
  <si>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</si>
  <si>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</si>
  <si>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</si>
  <si>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</si>
  <si>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</si>
  <si>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</si>
  <si>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</si>
  <si>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</si>
  <si>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</si>
  <si>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</si>
  <si>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</si>
  <si>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</si>
  <si>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</si>
  <si>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</si>
  <si>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</si>
  <si>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</si>
  <si>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</si>
  <si>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</si>
  <si>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</si>
  <si>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</si>
  <si>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</si>
  <si>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</si>
  <si>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</si>
  <si>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</si>
  <si>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</si>
  <si>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</si>
  <si>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</si>
  <si>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</si>
  <si>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</si>
  <si>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</si>
  <si>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</si>
  <si>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</si>
  <si>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</si>
  <si>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</si>
  <si>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</si>
  <si>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</si>
  <si>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</si>
  <si>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</si>
  <si>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</si>
  <si>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</si>
  <si>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</si>
  <si>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</si>
  <si>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</si>
  <si>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</si>
  <si>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</si>
  <si>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</si>
  <si>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</si>
  <si>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</si>
  <si>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</si>
  <si>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</si>
  <si>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</si>
  <si>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</si>
  <si>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</si>
  <si>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</si>
  <si>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</si>
  <si>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</si>
  <si>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</si>
  <si>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</si>
  <si>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</si>
  <si>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</si>
  <si>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</si>
  <si>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</si>
  <si>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</si>
  <si>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</si>
  <si>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</si>
  <si>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</si>
  <si>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</si>
  <si>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</si>
  <si>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</si>
  <si>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</si>
  <si>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</si>
  <si>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</si>
  <si>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</si>
  <si>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</si>
  <si>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</si>
  <si>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</si>
  <si>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</si>
  <si>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</si>
  <si>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</si>
  <si>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</si>
  <si>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</si>
  <si>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</si>
  <si>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</si>
  <si>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</si>
  <si>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</si>
  <si>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</si>
  <si>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</si>
  <si>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</si>
  <si>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</si>
  <si>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</si>
  <si>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</si>
  <si>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</si>
  <si>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</si>
  <si>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</si>
  <si>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</si>
  <si>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</si>
  <si>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</si>
  <si>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</si>
  <si>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</si>
  <si>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</si>
  <si>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</si>
  <si>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</si>
  <si>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</si>
  <si>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</si>
  <si>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</si>
  <si>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</si>
  <si>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</si>
  <si>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</si>
  <si>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</si>
  <si>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</si>
  <si>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</si>
  <si>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</si>
  <si>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</si>
  <si>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</si>
  <si>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</si>
  <si>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</si>
  <si>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</si>
  <si>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</si>
  <si>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</si>
  <si>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</si>
  <si>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</si>
  <si>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</si>
  <si>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</si>
  <si>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</si>
  <si>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</si>
  <si>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</si>
  <si>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</si>
  <si>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</si>
  <si>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</si>
  <si>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</si>
  <si>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</si>
  <si>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</si>
  <si>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</si>
  <si>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</si>
  <si>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</si>
  <si>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</si>
  <si>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</si>
  <si>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</si>
  <si>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</si>
  <si>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</si>
  <si>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</si>
  <si>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</si>
  <si>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</si>
  <si>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</si>
  <si>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</si>
  <si>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</si>
  <si>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</si>
  <si>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</si>
  <si>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</si>
  <si>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</si>
  <si>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</si>
  <si>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</si>
  <si>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</si>
  <si>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</si>
  <si>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</si>
  <si>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</si>
  <si>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</si>
  <si>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</si>
  <si>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</si>
  <si>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</si>
  <si>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</si>
  <si>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</si>
  <si>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</si>
  <si>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</si>
  <si>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</si>
  <si>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</si>
  <si>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</si>
  <si>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</si>
  <si>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</si>
  <si>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</si>
  <si>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</si>
  <si>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</si>
  <si>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</si>
  <si>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</si>
  <si>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</si>
  <si>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</si>
  <si>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</si>
  <si>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</si>
  <si>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</si>
  <si>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</si>
  <si>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</si>
  <si>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</si>
  <si>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</si>
  <si>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</si>
  <si>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</si>
  <si>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</si>
  <si>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</si>
  <si>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</si>
  <si>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</si>
  <si>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</si>
  <si>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</si>
  <si>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</si>
  <si>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</si>
  <si>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</si>
  <si>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</si>
  <si>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</si>
  <si>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</si>
  <si>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</si>
  <si>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</si>
  <si>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</si>
  <si>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</si>
  <si>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</si>
  <si>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</si>
  <si>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</si>
  <si>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</si>
  <si>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</si>
  <si>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</si>
  <si>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</si>
  <si>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</si>
  <si>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</si>
  <si>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</si>
  <si>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</si>
  <si>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</si>
  <si>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</si>
  <si>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</si>
  <si>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</si>
  <si>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</si>
  <si>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</si>
  <si>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</si>
  <si>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</si>
  <si>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</si>
  <si>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</si>
  <si>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</si>
  <si>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</si>
  <si>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</si>
  <si>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</si>
  <si>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</si>
  <si>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</si>
  <si>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</si>
  <si>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</si>
  <si>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</si>
  <si>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</si>
  <si>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</si>
  <si>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</si>
  <si>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</si>
  <si>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</si>
  <si>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</si>
  <si>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</si>
  <si>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</si>
  <si>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</si>
  <si>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</si>
  <si>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</si>
  <si>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</si>
  <si>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</si>
  <si>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</si>
  <si>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</si>
  <si>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</si>
  <si>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</si>
  <si>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</si>
  <si>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</si>
  <si>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</si>
  <si>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</si>
  <si>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</si>
  <si>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</si>
  <si>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</si>
  <si>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</si>
  <si>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</si>
  <si>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</si>
  <si>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</si>
  <si>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</si>
  <si>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</si>
  <si>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</si>
  <si>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</si>
  <si>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</si>
  <si>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</si>
  <si>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</si>
  <si>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</si>
  <si>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</si>
  <si>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</si>
  <si>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</si>
  <si>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</si>
  <si>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</si>
  <si>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</si>
  <si>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</si>
  <si>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</si>
  <si>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</si>
  <si>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</si>
  <si>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</si>
  <si>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</si>
  <si>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</si>
  <si>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</si>
  <si>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</si>
  <si>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</si>
  <si>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</si>
  <si>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</si>
  <si>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</si>
  <si>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</si>
  <si>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</si>
  <si>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</si>
  <si>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</si>
  <si>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</si>
  <si>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</si>
  <si>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</si>
  <si>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</si>
  <si>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</si>
  <si>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</si>
  <si>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</si>
  <si>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</si>
  <si>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</si>
  <si>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</si>
  <si>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</si>
  <si>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</si>
  <si>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</si>
  <si>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</si>
  <si>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</si>
  <si>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</si>
  <si>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</si>
  <si>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</si>
  <si>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</si>
  <si>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</si>
  <si>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</si>
  <si>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</si>
  <si>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</si>
  <si>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</si>
  <si>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</si>
  <si>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</si>
  <si>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</si>
  <si>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</si>
  <si>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</si>
  <si>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</si>
  <si>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</si>
  <si>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</si>
  <si>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</si>
  <si>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</si>
  <si>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</si>
  <si>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</si>
  <si>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</si>
  <si>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</si>
  <si>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</si>
  <si>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</si>
  <si>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</si>
  <si>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</si>
  <si>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</si>
  <si>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</si>
  <si>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</si>
  <si>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</si>
  <si>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</si>
  <si>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</si>
  <si>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</si>
  <si>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</si>
  <si>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</si>
  <si>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</si>
  <si>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</si>
  <si>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</si>
  <si>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</si>
  <si>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</si>
  <si>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</si>
  <si>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</si>
  <si>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</si>
  <si>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</si>
  <si>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</si>
  <si>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</si>
  <si>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</si>
  <si>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</si>
  <si>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</si>
  <si>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</si>
  <si>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</si>
  <si>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</si>
  <si>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</si>
  <si>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</si>
  <si>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</si>
  <si>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</si>
  <si>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</si>
  <si>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</si>
  <si>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</si>
  <si>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</si>
  <si>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</si>
  <si>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</si>
  <si>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</si>
  <si>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</si>
  <si>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</si>
  <si>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</si>
  <si>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</si>
  <si>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</si>
  <si>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</si>
  <si>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</si>
  <si>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</si>
  <si>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</si>
  <si>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</si>
  <si>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</si>
  <si>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</si>
  <si>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</si>
  <si>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</si>
  <si>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</si>
  <si>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</si>
  <si>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</si>
  <si>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</si>
  <si>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</si>
  <si>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</si>
  <si>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</si>
  <si>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</si>
  <si>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</si>
  <si>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</si>
  <si>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</si>
  <si>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</si>
  <si>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</si>
  <si>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</si>
  <si>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</si>
  <si>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</si>
  <si>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</si>
  <si>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</si>
  <si>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</si>
  <si>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</si>
  <si>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</si>
  <si>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</si>
  <si>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</si>
  <si>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</si>
  <si>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</si>
  <si>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</si>
  <si>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</si>
  <si>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</si>
  <si>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</si>
  <si>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</si>
  <si>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</si>
  <si>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</si>
  <si>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</si>
  <si>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</si>
  <si>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</si>
  <si>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</si>
  <si>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</si>
  <si>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</si>
  <si>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</si>
  <si>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</si>
  <si>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</si>
  <si>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</si>
  <si>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</si>
  <si>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</si>
  <si>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</si>
  <si>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</si>
  <si>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</si>
  <si>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</si>
  <si>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</si>
  <si>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</si>
  <si>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</si>
  <si>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</si>
  <si>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</si>
  <si>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</si>
  <si>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</si>
  <si>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</si>
  <si>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</si>
  <si>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</si>
  <si>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</si>
  <si>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</si>
  <si>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</si>
  <si>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</si>
  <si>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</si>
  <si>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</si>
  <si>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</si>
  <si>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</si>
  <si>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</si>
  <si>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</si>
  <si>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</si>
  <si>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</si>
  <si>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</si>
  <si>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</si>
  <si>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</si>
  <si>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</si>
  <si>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</si>
  <si>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</si>
  <si>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</si>
  <si>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</si>
  <si>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</si>
  <si>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</si>
  <si>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</si>
  <si>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</si>
  <si>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</si>
  <si>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</si>
  <si>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</si>
  <si>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</si>
  <si>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</si>
  <si>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</si>
  <si>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</si>
  <si>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</si>
  <si>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</si>
  <si>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</si>
  <si>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</si>
  <si>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</si>
  <si>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</si>
  <si>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</si>
  <si>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</si>
  <si>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</si>
  <si>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</si>
  <si>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</si>
  <si>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</si>
  <si>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</si>
  <si>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</si>
  <si>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</si>
  <si>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</si>
  <si>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</si>
  <si>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</si>
  <si>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</si>
  <si>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</si>
  <si>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</si>
  <si>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</si>
  <si>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</si>
  <si>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</si>
  <si>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</si>
  <si>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</si>
  <si>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</si>
  <si>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</si>
  <si>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</si>
  <si>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</si>
  <si>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</si>
  <si>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</si>
  <si>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</si>
  <si>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</si>
  <si>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</si>
  <si>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</si>
  <si>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</si>
  <si>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</si>
  <si>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</si>
  <si>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</si>
  <si>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</si>
  <si>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</si>
  <si>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</si>
  <si>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</si>
  <si>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</si>
  <si>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</si>
  <si>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</si>
  <si>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</si>
  <si>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</si>
  <si>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</si>
  <si>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</si>
  <si>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</si>
  <si>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</si>
  <si>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</si>
  <si>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</si>
  <si>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</si>
  <si>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</si>
  <si>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</si>
  <si>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</si>
  <si>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</si>
  <si>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</si>
  <si>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</si>
  <si>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</si>
  <si>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</si>
  <si>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</si>
  <si>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</si>
  <si>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</si>
  <si>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</si>
  <si>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</si>
  <si>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</si>
  <si>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</si>
  <si>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</si>
  <si>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</si>
  <si>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</si>
  <si>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</si>
  <si>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</si>
  <si>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</si>
  <si>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</si>
  <si>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</si>
  <si>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</si>
  <si>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</si>
  <si>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</si>
  <si>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</si>
  <si>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</si>
  <si>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</si>
  <si>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</si>
  <si>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</si>
  <si>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</si>
  <si>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</si>
  <si>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</si>
  <si>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</si>
  <si>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</si>
  <si>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</si>
  <si>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</si>
  <si>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</si>
  <si>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</si>
  <si>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</si>
  <si>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</si>
  <si>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</si>
  <si>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</si>
  <si>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</si>
  <si>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</si>
  <si>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</si>
  <si>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</si>
  <si>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</si>
  <si>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</si>
  <si>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</si>
  <si>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</si>
  <si>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</si>
  <si>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</si>
  <si>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</si>
  <si>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</si>
  <si>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</si>
  <si>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</si>
  <si>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</si>
  <si>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</si>
  <si>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</si>
  <si>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</si>
  <si>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</si>
  <si>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</si>
  <si>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</si>
  <si>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</si>
  <si>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</si>
  <si>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</si>
  <si>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</si>
  <si>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</si>
  <si>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</si>
  <si>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</si>
  <si>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</si>
  <si>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</si>
  <si>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</si>
  <si>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</si>
  <si>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</si>
  <si>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</si>
  <si>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</si>
  <si>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</si>
  <si>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</si>
  <si>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</si>
  <si>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</si>
  <si>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</si>
  <si>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</si>
  <si>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</si>
  <si>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</si>
  <si>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</si>
  <si>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</si>
  <si>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</si>
  <si>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</si>
  <si>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</si>
  <si>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</si>
  <si>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</si>
  <si>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</si>
  <si>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</si>
  <si>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</si>
  <si>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</si>
  <si>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</si>
  <si>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</si>
  <si>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</si>
  <si>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</si>
  <si>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</si>
  <si>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</si>
  <si>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</si>
  <si>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</si>
  <si>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</si>
  <si>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</si>
  <si>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</si>
  <si>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</si>
  <si>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</si>
  <si>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</si>
  <si>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</si>
  <si>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</si>
  <si>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</si>
  <si>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</si>
  <si>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</si>
  <si>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</si>
  <si>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</si>
  <si>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</si>
  <si>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</si>
  <si>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</si>
  <si>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</si>
  <si>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</si>
  <si>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</si>
  <si>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</si>
  <si>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</si>
  <si>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</si>
  <si>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</si>
  <si>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</si>
  <si>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</si>
  <si>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</si>
  <si>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</si>
  <si>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</si>
  <si>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</si>
  <si>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</si>
  <si>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</si>
  <si>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</si>
  <si>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</si>
  <si>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</si>
  <si>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</si>
  <si>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</si>
  <si>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</si>
  <si>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</si>
  <si>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</si>
  <si>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</si>
  <si>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</si>
  <si>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</si>
  <si>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</si>
  <si>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</si>
  <si>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</si>
  <si>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</si>
  <si>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</si>
  <si>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</si>
  <si>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</si>
  <si>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</si>
  <si>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</si>
  <si>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</si>
  <si>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</si>
  <si>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</si>
  <si>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</si>
  <si>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</si>
  <si>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</si>
  <si>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</si>
  <si>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</si>
  <si>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</si>
  <si>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</si>
  <si>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</si>
  <si>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</si>
  <si>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</si>
  <si>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</si>
  <si>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</si>
  <si>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</si>
  <si>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</si>
  <si>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</si>
  <si>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</si>
  <si>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</si>
  <si>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</si>
  <si>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</si>
  <si>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</si>
  <si>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</si>
  <si>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</si>
  <si>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</si>
  <si>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</si>
  <si>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</si>
  <si>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</si>
  <si>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</si>
  <si>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</si>
  <si>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</si>
  <si>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</si>
  <si>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</si>
  <si>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</si>
  <si>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</si>
  <si>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</si>
  <si>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</si>
  <si>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</si>
  <si>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</si>
  <si>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</si>
  <si>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</si>
  <si>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</si>
  <si>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</si>
  <si>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</si>
  <si>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</si>
  <si>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</si>
  <si>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</si>
  <si>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</si>
  <si>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</si>
  <si>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</si>
  <si>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</si>
  <si>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</si>
  <si>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</si>
  <si>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</si>
  <si>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</si>
  <si>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</si>
  <si>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</si>
  <si>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</si>
  <si>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</si>
  <si>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</si>
  <si>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</si>
  <si>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</si>
  <si>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</si>
  <si>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</si>
  <si>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</si>
  <si>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</si>
  <si>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</si>
  <si>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</si>
  <si>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</si>
  <si>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</si>
  <si>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</si>
  <si>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</si>
  <si>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</si>
  <si>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</si>
  <si>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</si>
  <si>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</si>
  <si>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</si>
  <si>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</si>
  <si>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</si>
  <si>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</si>
  <si>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</si>
  <si>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</si>
  <si>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</si>
  <si>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</si>
  <si>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</si>
  <si>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</si>
  <si>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</si>
  <si>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</si>
  <si>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</si>
  <si>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</si>
  <si>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</si>
  <si>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</si>
  <si>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</si>
  <si>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</si>
  <si>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</si>
  <si>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</si>
  <si>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</si>
  <si>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</si>
  <si>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</si>
  <si>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</si>
  <si>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</si>
  <si>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</si>
  <si>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</si>
  <si>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</si>
  <si>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</si>
  <si>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</si>
  <si>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</si>
  <si>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</si>
  <si>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</si>
  <si>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</si>
  <si>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</si>
  <si>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</si>
  <si>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</si>
  <si>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</si>
  <si>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</si>
  <si>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</si>
  <si>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</si>
  <si>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</si>
  <si>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</si>
  <si>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</si>
  <si>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</si>
  <si>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</si>
  <si>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</si>
  <si>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</si>
  <si>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</si>
  <si>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</si>
  <si>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</si>
  <si>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</si>
  <si>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</si>
  <si>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</si>
  <si>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</si>
  <si>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</si>
  <si>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</si>
  <si>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</si>
  <si>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</si>
  <si>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</si>
  <si>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</si>
  <si>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</si>
  <si>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</si>
  <si>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</si>
  <si>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</si>
  <si>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</si>
  <si>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</si>
  <si>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</si>
  <si>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</si>
  <si>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</si>
  <si>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</si>
  <si>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</si>
  <si>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</si>
  <si>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</si>
  <si>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</si>
  <si>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</si>
  <si>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</si>
  <si>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</si>
  <si>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</si>
  <si>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</si>
  <si>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</si>
  <si>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</si>
  <si>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</si>
  <si>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</si>
  <si>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</si>
  <si>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</si>
  <si>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</si>
  <si>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</si>
  <si>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</si>
  <si>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</si>
  <si>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</si>
  <si>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</si>
  <si>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</si>
  <si>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</si>
  <si>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</si>
  <si>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</si>
  <si>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</si>
  <si>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</si>
  <si>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</si>
  <si>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</si>
  <si>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</si>
  <si>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</si>
  <si>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</si>
  <si>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</si>
  <si>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</si>
  <si>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</si>
  <si>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</si>
  <si>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</si>
  <si>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</si>
  <si>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</si>
  <si>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</si>
  <si>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</si>
  <si>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</si>
  <si>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</si>
  <si>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</si>
  <si>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</si>
  <si>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</si>
  <si>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</si>
  <si>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</si>
  <si>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</si>
  <si>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</si>
  <si>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</si>
  <si>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</si>
  <si>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</si>
  <si>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</si>
  <si>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</si>
  <si>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</si>
  <si>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</si>
  <si>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</si>
  <si>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</si>
  <si>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</si>
  <si>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</si>
  <si>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</si>
  <si>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</si>
  <si>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</si>
  <si>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</si>
  <si>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</si>
  <si>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</si>
  <si>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</si>
  <si>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</si>
  <si>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</si>
  <si>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</si>
  <si>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</si>
  <si>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</si>
  <si>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</si>
  <si>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</si>
  <si>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</si>
  <si>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</si>
  <si>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</si>
  <si>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</si>
  <si>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</si>
  <si>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</si>
  <si>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</si>
  <si>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</si>
  <si>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</si>
  <si>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</si>
  <si>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</si>
  <si>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</si>
  <si>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</si>
  <si>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</si>
  <si>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</si>
  <si>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</si>
  <si>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</si>
  <si>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</si>
  <si>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</si>
  <si>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</si>
  <si>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</si>
  <si>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</si>
  <si>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</si>
  <si>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</si>
  <si>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</si>
  <si>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</si>
  <si>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</si>
  <si>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</si>
  <si>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</si>
  <si>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</si>
  <si>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</si>
  <si>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</si>
  <si>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</si>
  <si>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</si>
  <si>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</si>
  <si>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</si>
  <si>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</si>
  <si>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</si>
  <si>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</si>
  <si>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</si>
  <si>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</si>
  <si>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</si>
  <si>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</si>
  <si>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</si>
  <si>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</si>
  <si>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</si>
  <si>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</si>
  <si>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</si>
  <si>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</si>
  <si>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</si>
  <si>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</si>
  <si>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</si>
  <si>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</si>
  <si>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</si>
  <si>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</si>
  <si>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</si>
  <si>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</si>
  <si>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</si>
  <si>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</si>
  <si>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</si>
  <si>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</si>
  <si>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</si>
  <si>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</si>
  <si>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</si>
  <si>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</si>
  <si>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</si>
  <si>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</si>
  <si>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</si>
  <si>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</si>
  <si>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</si>
  <si>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</si>
  <si>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</si>
  <si>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</si>
  <si>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</si>
  <si>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</si>
  <si>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</si>
  <si>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</si>
  <si>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</si>
  <si>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</si>
  <si>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</si>
  <si>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</si>
  <si>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</si>
  <si>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</si>
  <si>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</si>
  <si>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</si>
  <si>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</si>
  <si>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</si>
  <si>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</si>
  <si>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</si>
  <si>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</si>
  <si>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</si>
  <si>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</si>
  <si>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</si>
  <si>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</si>
  <si>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</si>
  <si>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</si>
  <si>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</si>
  <si>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</si>
  <si>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</si>
  <si>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</si>
  <si>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</si>
  <si>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</si>
  <si>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</si>
  <si>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</si>
  <si>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</si>
  <si>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</si>
  <si>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</si>
  <si>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</si>
  <si>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</si>
  <si>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</si>
  <si>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</si>
  <si>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</si>
  <si>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</si>
  <si>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</si>
  <si>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</si>
  <si>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</si>
  <si>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</si>
  <si>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</si>
  <si>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</si>
  <si>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</si>
  <si>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</si>
  <si>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</si>
  <si>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</si>
  <si>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</si>
  <si>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</si>
  <si>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</si>
  <si>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</si>
  <si>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</si>
  <si>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</si>
  <si>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</si>
  <si>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</si>
  <si>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</si>
  <si>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</si>
  <si>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</si>
  <si>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</si>
  <si>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</si>
  <si>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</si>
  <si>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</si>
  <si>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</si>
  <si>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</si>
  <si>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</si>
  <si>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</si>
  <si>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</si>
  <si>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</si>
  <si>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</si>
  <si>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</si>
  <si>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</si>
  <si>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</si>
  <si>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</si>
  <si>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</si>
  <si>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</si>
  <si>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</si>
  <si>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</si>
  <si>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</si>
  <si>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</si>
  <si>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</si>
  <si>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</si>
  <si>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</si>
  <si>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</si>
  <si>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</si>
  <si>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</si>
  <si>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</si>
  <si>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</si>
  <si>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</si>
  <si>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</si>
  <si>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</si>
  <si>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</si>
  <si>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</si>
  <si>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</si>
  <si>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</si>
  <si>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</si>
  <si>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</si>
  <si>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</si>
  <si>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</si>
  <si>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</si>
  <si>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</si>
  <si>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</si>
  <si>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</si>
  <si>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</si>
  <si>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</si>
  <si>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</si>
  <si>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</si>
  <si>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</si>
  <si>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</si>
  <si>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</si>
  <si>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</si>
  <si>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</si>
  <si>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</si>
  <si>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</si>
  <si>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</si>
  <si>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</si>
  <si>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</si>
  <si>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</si>
  <si>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</si>
  <si>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</si>
  <si>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</si>
  <si>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</si>
  <si>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</si>
  <si>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</si>
  <si>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</si>
  <si>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</si>
  <si>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</si>
  <si>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</si>
  <si>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</si>
  <si>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</si>
  <si>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</si>
  <si>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</si>
  <si>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</si>
  <si>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</si>
  <si>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</si>
  <si>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</si>
  <si>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</si>
  <si>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</si>
  <si>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</si>
  <si>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</si>
  <si>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</si>
  <si>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</si>
  <si>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</si>
  <si>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</si>
  <si>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</si>
  <si>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</si>
  <si>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</si>
  <si>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</si>
  <si>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</si>
  <si>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</si>
  <si>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</si>
  <si>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</si>
  <si>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</si>
  <si>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</si>
  <si>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</si>
  <si>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</si>
  <si>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</si>
  <si>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</si>
  <si>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</si>
  <si>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</si>
  <si>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</si>
  <si>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</si>
  <si>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</si>
  <si>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</si>
  <si>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</si>
  <si>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</si>
  <si>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</si>
  <si>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</si>
  <si>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</si>
  <si>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</si>
  <si>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</si>
  <si>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</si>
  <si>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</si>
  <si>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</si>
  <si>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</si>
  <si>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</si>
  <si>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</si>
  <si>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</si>
  <si>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</si>
  <si>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</si>
  <si>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</si>
  <si>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</si>
  <si>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</si>
  <si>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</si>
  <si>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</si>
  <si>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</si>
  <si>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</si>
  <si>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</si>
  <si>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</si>
  <si>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</si>
  <si>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</si>
  <si>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</si>
  <si>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</si>
  <si>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</si>
  <si>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</si>
  <si>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</si>
  <si>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</si>
  <si>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</si>
  <si>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</si>
  <si>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</si>
  <si>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</si>
  <si>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</si>
  <si>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</si>
  <si>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</si>
  <si>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</si>
  <si>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</si>
  <si>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</si>
  <si>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</si>
  <si>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</si>
  <si>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</si>
  <si>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</si>
  <si>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</si>
  <si>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</si>
  <si>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</si>
  <si>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</si>
  <si>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</si>
  <si>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</si>
  <si>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</si>
  <si>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</si>
  <si>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</si>
  <si>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</si>
  <si>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</si>
  <si>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</si>
  <si>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</si>
  <si>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</si>
  <si>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</si>
  <si>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</si>
  <si>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</si>
  <si>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</si>
  <si>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</si>
  <si>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</si>
  <si>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</si>
  <si>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</si>
  <si>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</si>
  <si>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</si>
  <si>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</si>
  <si>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</si>
  <si>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</si>
  <si>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</si>
  <si>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</si>
  <si>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</si>
  <si>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</si>
  <si>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</si>
  <si>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</si>
  <si>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</si>
  <si>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</si>
  <si>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</si>
  <si>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</si>
  <si>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</si>
  <si>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</si>
  <si>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</si>
  <si>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</si>
  <si>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</si>
  <si>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</si>
  <si>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</si>
  <si>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</si>
  <si>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</si>
  <si>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</si>
  <si>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</si>
  <si>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</si>
  <si>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</si>
  <si>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</si>
  <si>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</si>
  <si>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</si>
  <si>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</si>
  <si>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</si>
  <si>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</si>
  <si>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</si>
  <si>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</si>
  <si>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</si>
  <si>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</si>
  <si>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</si>
  <si>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</si>
  <si>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</si>
  <si>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</si>
  <si>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</si>
  <si>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</si>
  <si>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</si>
  <si>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</si>
  <si>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</si>
  <si>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</si>
  <si>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</si>
  <si>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</si>
  <si>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</si>
  <si>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</si>
  <si>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</si>
  <si>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</si>
  <si>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</si>
  <si>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</si>
  <si>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</si>
  <si>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</si>
  <si>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</si>
  <si>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</si>
  <si>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</si>
  <si>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</si>
  <si>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</si>
  <si>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</si>
  <si>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</si>
  <si>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</si>
  <si>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</si>
  <si>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</si>
  <si>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</si>
  <si>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</si>
  <si>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</si>
  <si>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</si>
  <si>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</si>
  <si>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</si>
  <si>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</si>
  <si>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</si>
  <si>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</si>
  <si>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</si>
  <si>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</si>
  <si>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</si>
  <si>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</si>
  <si>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</si>
  <si>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</si>
  <si>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</si>
  <si>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</si>
  <si>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</si>
  <si>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</si>
  <si>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</si>
  <si>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</si>
  <si>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</si>
  <si>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</si>
  <si>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</si>
  <si>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</si>
  <si>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</si>
  <si>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</si>
  <si>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</si>
  <si>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</si>
  <si>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</si>
  <si>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</si>
  <si>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</si>
  <si>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</si>
  <si>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</si>
  <si>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</si>
  <si>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</si>
  <si>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</si>
  <si>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</si>
  <si>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</si>
  <si>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</si>
  <si>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</si>
  <si>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</si>
  <si>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</si>
  <si>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</si>
  <si>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</si>
  <si>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</si>
  <si>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</si>
  <si>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</si>
  <si>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</si>
  <si>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</si>
  <si>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</si>
  <si>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</si>
  <si>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</si>
  <si>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</si>
  <si>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</si>
  <si>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</si>
  <si>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</si>
  <si>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</si>
  <si>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</si>
  <si>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</si>
  <si>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</si>
  <si>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</si>
  <si>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</si>
  <si>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</si>
  <si>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</si>
  <si>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</si>
  <si>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</si>
  <si>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</si>
  <si>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</si>
  <si>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</si>
  <si>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</si>
  <si>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</si>
  <si>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</si>
  <si>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</si>
  <si>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</si>
  <si>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</si>
  <si>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</si>
  <si>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</si>
  <si>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</si>
  <si>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</si>
  <si>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</si>
  <si>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</si>
  <si>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</si>
  <si>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</si>
  <si>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</si>
  <si>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</si>
  <si>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</si>
  <si>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</si>
  <si>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</si>
  <si>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</si>
  <si>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</si>
  <si>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</si>
  <si>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</si>
  <si>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</si>
  <si>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</si>
  <si>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</si>
  <si>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</si>
  <si>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</si>
  <si>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</si>
  <si>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</si>
  <si>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</si>
  <si>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</si>
  <si>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</si>
  <si>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</si>
  <si>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</si>
  <si>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</si>
  <si>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</si>
  <si>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</si>
  <si>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</si>
  <si>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</si>
  <si>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</si>
  <si>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</si>
  <si>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</si>
  <si>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</si>
  <si>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</si>
  <si>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</si>
  <si>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</si>
  <si>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</si>
  <si>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</si>
  <si>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</si>
  <si>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</si>
  <si>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</si>
  <si>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</si>
  <si>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</si>
  <si>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</si>
  <si>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</si>
  <si>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</si>
  <si>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</si>
  <si>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</si>
  <si>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</si>
  <si>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</si>
  <si>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</si>
  <si>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</si>
  <si>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</si>
  <si>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</si>
  <si>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</si>
  <si>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</si>
  <si>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</si>
  <si>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</si>
  <si>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</si>
  <si>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</si>
  <si>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</si>
  <si>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</si>
  <si>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</si>
  <si>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</si>
  <si>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</si>
  <si>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</si>
  <si>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</si>
  <si>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</si>
  <si>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</si>
  <si>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</si>
  <si>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</si>
  <si>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</si>
  <si>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</si>
  <si>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</si>
  <si>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</si>
  <si>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</si>
  <si>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</si>
  <si>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</si>
  <si>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</si>
  <si>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</si>
  <si>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</si>
  <si>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</si>
  <si>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</si>
  <si>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</si>
  <si>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</si>
  <si>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</si>
  <si>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</si>
  <si>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</si>
  <si>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</si>
  <si>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</si>
  <si>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</si>
  <si>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</si>
  <si>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</si>
  <si>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</si>
  <si>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</si>
  <si>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</si>
  <si>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</si>
  <si>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</si>
  <si>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</si>
  <si>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</si>
  <si>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</si>
  <si>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</si>
  <si>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</si>
  <si>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</si>
  <si>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</si>
  <si>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</si>
  <si>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</si>
  <si>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</si>
  <si>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</si>
  <si>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</si>
  <si>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</si>
  <si>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</si>
  <si>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</si>
  <si>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</si>
  <si>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</si>
  <si>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</si>
  <si>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</si>
  <si>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</si>
  <si>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</si>
  <si>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</si>
  <si>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</si>
  <si>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</si>
  <si>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</si>
  <si>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</si>
  <si>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</si>
  <si>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</si>
  <si>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</si>
  <si>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</si>
  <si>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</si>
  <si>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</si>
  <si>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</si>
  <si>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</si>
  <si>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</si>
  <si>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</si>
  <si>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</si>
  <si>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</si>
  <si>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</si>
  <si>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</si>
  <si>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</si>
  <si>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</si>
  <si>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</si>
  <si>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</si>
  <si>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</si>
  <si>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</si>
  <si>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</si>
  <si>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</si>
  <si>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</si>
  <si>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</si>
  <si>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</si>
  <si>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</si>
  <si>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</si>
  <si>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</si>
  <si>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</si>
  <si>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</si>
  <si>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</si>
  <si>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</si>
  <si>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</si>
  <si>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</si>
  <si>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</si>
  <si>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</si>
  <si>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</si>
  <si>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</si>
  <si>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</si>
  <si>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</si>
  <si>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</si>
  <si>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</si>
  <si>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</si>
  <si>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</si>
  <si>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</si>
  <si>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</si>
  <si>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</si>
  <si>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</si>
  <si>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</si>
  <si>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</si>
  <si>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</si>
  <si>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</si>
  <si>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</si>
  <si>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</si>
  <si>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</si>
  <si>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</si>
  <si>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</si>
  <si>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</si>
  <si>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</si>
  <si>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</si>
  <si>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</si>
  <si>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</si>
  <si>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</si>
  <si>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</si>
  <si>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</si>
  <si>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</si>
  <si>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</si>
  <si>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</si>
  <si>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</si>
  <si>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</si>
  <si>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</si>
  <si>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</si>
  <si>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</si>
  <si>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</si>
  <si>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</si>
  <si>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</si>
  <si>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</si>
  <si>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</si>
  <si>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</si>
  <si>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</si>
  <si>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</si>
  <si>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</si>
  <si>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</si>
  <si>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</si>
  <si>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</si>
  <si>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</si>
  <si>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</si>
  <si>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</si>
  <si>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</si>
  <si>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</si>
  <si>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</si>
  <si>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</si>
  <si>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</si>
  <si>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</si>
  <si>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</si>
  <si>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</si>
  <si>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</si>
  <si>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</si>
  <si>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</si>
  <si>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</si>
  <si>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</si>
  <si>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</si>
  <si>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</si>
  <si>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</si>
  <si>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</si>
  <si>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</si>
  <si>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</si>
  <si>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</si>
  <si>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</si>
  <si>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</si>
  <si>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</si>
  <si>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</si>
  <si>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</si>
  <si>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</si>
  <si>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</si>
  <si>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</si>
  <si>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</si>
  <si>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</si>
  <si>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</si>
  <si>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</si>
  <si>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</si>
  <si>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</si>
  <si>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</si>
  <si>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</si>
  <si>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</si>
  <si>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</si>
  <si>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</si>
  <si>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</si>
  <si>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</si>
  <si>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</si>
  <si>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</si>
  <si>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</si>
  <si>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</si>
  <si>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</si>
  <si>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</si>
  <si>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</si>
  <si>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</si>
  <si>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</si>
  <si>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</si>
  <si>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</si>
  <si>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</si>
  <si>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</si>
  <si>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</si>
  <si>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</si>
  <si>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</si>
  <si>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</si>
  <si>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</si>
  <si>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</si>
  <si>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</si>
  <si>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</si>
  <si>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</si>
  <si>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</si>
  <si>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</si>
  <si>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</si>
  <si>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</si>
  <si>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</si>
  <si>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</si>
  <si>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</si>
  <si>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</si>
  <si>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</si>
  <si>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</si>
  <si>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</si>
  <si>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</si>
  <si>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</si>
  <si>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</si>
  <si>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</si>
  <si>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</si>
  <si>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</si>
  <si>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</si>
  <si>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</si>
  <si>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</si>
  <si>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</si>
  <si>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</si>
  <si>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</si>
  <si>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</si>
  <si>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</si>
  <si>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</si>
  <si>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</si>
  <si>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</si>
  <si>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</si>
  <si>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</si>
  <si>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</si>
  <si>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</si>
  <si>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</si>
  <si>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</si>
  <si>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</si>
  <si>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</si>
  <si>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</si>
  <si>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</si>
  <si>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</si>
  <si>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</si>
  <si>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</si>
  <si>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</si>
  <si>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</si>
  <si>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</si>
  <si>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</si>
  <si>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</si>
  <si>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</si>
  <si>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</si>
  <si>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</si>
  <si>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</si>
  <si>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</si>
  <si>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</si>
  <si>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</si>
  <si>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</si>
  <si>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</si>
  <si>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</si>
  <si>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</si>
  <si>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</si>
  <si>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</si>
  <si>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</si>
  <si>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</si>
  <si>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</si>
  <si>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</si>
  <si>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</si>
  <si>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</si>
  <si>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</si>
  <si>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</si>
  <si>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</si>
  <si>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</si>
  <si>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</si>
  <si>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</si>
  <si>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</si>
  <si>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</si>
  <si>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</si>
  <si>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</si>
  <si>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</si>
  <si>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</si>
  <si>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</si>
  <si>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</si>
  <si>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</si>
  <si>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</si>
  <si>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</si>
  <si>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</si>
  <si>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</si>
  <si>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</si>
  <si>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</si>
  <si>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</si>
  <si>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</si>
  <si>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</si>
  <si>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</si>
  <si>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</si>
  <si>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</si>
  <si>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</si>
  <si>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</si>
  <si>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</si>
  <si>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</si>
  <si>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</si>
  <si>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</si>
  <si>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</si>
  <si>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</si>
  <si>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</si>
  <si>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</si>
  <si>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</si>
  <si>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</si>
  <si>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</si>
  <si>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</si>
  <si>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</si>
  <si>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</si>
  <si>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</si>
  <si>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</si>
  <si>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</si>
  <si>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</si>
  <si>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</si>
  <si>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</si>
  <si>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</si>
  <si>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</si>
  <si>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</si>
  <si>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</si>
  <si>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</si>
  <si>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</si>
  <si>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</si>
  <si>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</si>
  <si>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</si>
  <si>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</si>
  <si>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</si>
  <si>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</si>
  <si>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</si>
  <si>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</si>
  <si>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</si>
  <si>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</si>
  <si>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</si>
  <si>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</si>
  <si>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</si>
  <si>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</si>
  <si>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</si>
  <si>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</si>
  <si>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</si>
  <si>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</si>
  <si>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</si>
  <si>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</si>
  <si>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</si>
  <si>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</si>
  <si>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</si>
  <si>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</si>
  <si>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</si>
  <si>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</si>
  <si>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</si>
  <si>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</si>
  <si>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</si>
  <si>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</si>
  <si>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</si>
  <si>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</si>
  <si>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</si>
  <si>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</si>
  <si>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</si>
  <si>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</si>
  <si>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</si>
  <si>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</si>
  <si>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</si>
  <si>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</si>
  <si>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</si>
  <si>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</si>
  <si>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</si>
  <si>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</si>
  <si>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</si>
  <si>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</si>
  <si>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</si>
  <si>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</si>
  <si>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</si>
  <si>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</si>
  <si>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</si>
  <si>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</si>
  <si>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</si>
  <si>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</si>
  <si>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</si>
  <si>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</si>
  <si>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</si>
  <si>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</si>
  <si>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</si>
  <si>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</si>
  <si>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</si>
  <si>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</si>
  <si>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</si>
  <si>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</si>
  <si>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</si>
  <si>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</si>
  <si>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</si>
  <si>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</si>
  <si>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</si>
  <si>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</si>
  <si>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</si>
  <si>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</si>
  <si>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</si>
  <si>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</si>
  <si>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</si>
  <si>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</si>
  <si>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</si>
  <si>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</si>
  <si>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</si>
  <si>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</si>
  <si>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</si>
  <si>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</si>
  <si>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</si>
  <si>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</si>
  <si>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</si>
  <si>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</si>
  <si>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</si>
  <si>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</si>
  <si>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</si>
  <si>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</si>
  <si>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</si>
  <si>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</si>
  <si>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</si>
  <si>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</si>
  <si>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</si>
  <si>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</si>
  <si>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</si>
  <si>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</si>
  <si>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</si>
  <si>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</si>
  <si>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</si>
  <si>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</si>
  <si>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</si>
  <si>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</si>
  <si>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</si>
  <si>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</si>
  <si>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</si>
  <si>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</si>
  <si>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</si>
  <si>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</si>
  <si>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</si>
  <si>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</si>
  <si>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</si>
  <si>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</si>
  <si>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</si>
  <si>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</si>
  <si>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</si>
  <si>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</si>
  <si>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</si>
  <si>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</si>
  <si>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</si>
  <si>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</si>
  <si>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</si>
  <si>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</si>
  <si>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</si>
  <si>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</si>
  <si>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</si>
  <si>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</si>
  <si>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</si>
  <si>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</si>
  <si>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</si>
  <si>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</si>
  <si>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</si>
  <si>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</si>
  <si>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</si>
  <si>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</si>
  <si>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</si>
  <si>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</si>
  <si>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</si>
  <si>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</si>
  <si>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</si>
  <si>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</si>
  <si>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</si>
  <si>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</si>
  <si>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</si>
  <si>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</si>
  <si>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</si>
  <si>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</si>
  <si>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</si>
  <si>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</si>
  <si>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</si>
  <si>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</si>
  <si>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</si>
  <si>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</si>
  <si>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</si>
  <si>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</si>
  <si>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</si>
  <si>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</si>
  <si>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</si>
  <si>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</si>
  <si>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</si>
  <si>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</si>
  <si>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</si>
  <si>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</si>
  <si>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</si>
  <si>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</si>
  <si>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</si>
  <si>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</si>
  <si>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</si>
  <si>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</si>
  <si>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</si>
  <si>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</si>
  <si>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</si>
  <si>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</si>
  <si>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</si>
  <si>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</si>
  <si>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</si>
  <si>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</si>
  <si>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</si>
  <si>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</si>
  <si>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</si>
  <si>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</si>
  <si>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</si>
  <si>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</si>
  <si>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</si>
  <si>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</si>
  <si>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</si>
  <si>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</si>
  <si>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</si>
  <si>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</si>
  <si>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</si>
  <si>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</si>
  <si>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</si>
  <si>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</si>
  <si>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</si>
  <si>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</si>
  <si>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</si>
  <si>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</si>
  <si>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</si>
  <si>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</si>
  <si>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</si>
  <si>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</si>
  <si>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</si>
  <si>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</si>
  <si>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</si>
  <si>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</si>
  <si>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</si>
  <si>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</si>
  <si>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</si>
  <si>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</si>
  <si>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</si>
  <si>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</si>
  <si>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</si>
  <si>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</si>
  <si>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</si>
  <si>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</si>
  <si>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</si>
  <si>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</si>
  <si>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</si>
  <si>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</si>
  <si>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</si>
  <si>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</si>
  <si>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</si>
  <si>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</si>
  <si>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</si>
  <si>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</si>
  <si>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</si>
  <si>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</si>
  <si>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</si>
  <si>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</si>
  <si>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</si>
  <si>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</si>
  <si>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</si>
  <si>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</si>
  <si>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</si>
  <si>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</si>
  <si>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</si>
  <si>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</si>
  <si>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</si>
  <si>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</si>
  <si>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</si>
  <si>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</si>
  <si>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</si>
  <si>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</si>
  <si>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</si>
  <si>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</si>
  <si>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</si>
  <si>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</si>
  <si>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</si>
  <si>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</si>
  <si>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</si>
  <si>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</si>
  <si>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</si>
  <si>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</si>
  <si>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</si>
  <si>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</si>
  <si>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</si>
  <si>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</si>
  <si>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</si>
  <si>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</si>
  <si>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</si>
  <si>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</si>
  <si>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</si>
  <si>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</si>
  <si>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</si>
  <si>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</si>
  <si>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</si>
  <si>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</si>
  <si>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</si>
  <si>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</si>
  <si>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</si>
  <si>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</si>
  <si>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</si>
  <si>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</si>
  <si>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</si>
  <si>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</si>
  <si>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</si>
  <si>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</si>
  <si>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</si>
  <si>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</si>
  <si>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</si>
  <si>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</si>
  <si>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</si>
  <si>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</si>
  <si>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</si>
  <si>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</si>
  <si>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</si>
  <si>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</si>
  <si>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</si>
  <si>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</si>
  <si>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</si>
  <si>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</si>
  <si>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</si>
  <si>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</si>
  <si>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</si>
  <si>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</si>
  <si>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</si>
  <si>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</si>
  <si>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</si>
  <si>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</si>
  <si>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</si>
  <si>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</si>
  <si>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</si>
  <si>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</si>
  <si>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</si>
  <si>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</si>
  <si>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</si>
  <si>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</si>
  <si>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</si>
  <si>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</si>
  <si>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</si>
  <si>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</si>
  <si>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</si>
  <si>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</si>
  <si>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</si>
  <si>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</si>
  <si>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</si>
  <si>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</si>
  <si>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</si>
  <si>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</si>
  <si>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</si>
  <si>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</si>
  <si>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</si>
  <si>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</si>
  <si>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</si>
  <si>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</si>
  <si>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</si>
  <si>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</si>
  <si>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</si>
  <si>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</si>
  <si>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</si>
  <si>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</si>
  <si>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</si>
  <si>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</si>
  <si>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</si>
  <si>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</si>
  <si>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</si>
  <si>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</si>
  <si>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</si>
  <si>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</si>
  <si>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</si>
  <si>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</si>
  <si>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</si>
  <si>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</si>
  <si>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</si>
  <si>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</si>
  <si>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</si>
  <si>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</si>
  <si>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</si>
  <si>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</si>
  <si>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</si>
  <si>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</si>
  <si>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</si>
  <si>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</si>
  <si>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</si>
  <si>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</si>
  <si>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</si>
  <si>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</si>
  <si>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</si>
  <si>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</si>
  <si>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</si>
  <si>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</si>
  <si>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</si>
  <si>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</si>
  <si>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</si>
  <si>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</si>
  <si>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</si>
  <si>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</si>
  <si>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</si>
  <si>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</si>
  <si>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</si>
  <si>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</si>
  <si>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</si>
  <si>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</si>
  <si>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</si>
  <si>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</si>
  <si>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</si>
  <si>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</si>
  <si>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</si>
  <si>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</si>
  <si>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</si>
  <si>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</si>
  <si>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</si>
  <si>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</si>
  <si>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</si>
  <si>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</si>
  <si>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</si>
  <si>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</si>
  <si>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</si>
  <si>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</si>
  <si>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</si>
  <si>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</si>
  <si>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</si>
  <si>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</si>
  <si>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</si>
  <si>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</si>
  <si>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</si>
  <si>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</si>
  <si>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</si>
  <si>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</si>
  <si>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</si>
  <si>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</si>
  <si>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</si>
  <si>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</si>
  <si>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</si>
  <si>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</si>
  <si>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</si>
  <si>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</si>
  <si>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</si>
  <si>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</si>
  <si>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</si>
  <si>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</si>
  <si>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</si>
  <si>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</si>
  <si>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</si>
  <si>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</si>
  <si>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</si>
  <si>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</si>
  <si>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</si>
  <si>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</si>
  <si>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</si>
  <si>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</si>
  <si>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</si>
  <si>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</si>
  <si>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</si>
  <si>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</si>
  <si>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</si>
  <si>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</si>
  <si>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</si>
  <si>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</si>
  <si>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</si>
  <si>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</si>
  <si>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</si>
  <si>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</si>
  <si>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</si>
  <si>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</si>
  <si>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</si>
  <si>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</si>
  <si>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</si>
  <si>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</si>
  <si>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</si>
  <si>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</si>
  <si>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</si>
  <si>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</si>
  <si>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</si>
  <si>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</si>
  <si>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</si>
  <si>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</si>
  <si>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</si>
  <si>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</si>
  <si>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</si>
  <si>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</si>
  <si>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</si>
  <si>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</si>
  <si>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</si>
  <si>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</si>
  <si>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</si>
  <si>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</si>
  <si>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</si>
  <si>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</si>
  <si>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</si>
  <si>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</si>
  <si>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</si>
  <si>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</si>
  <si>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</si>
  <si>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</si>
  <si>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</si>
  <si>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</si>
  <si>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</si>
  <si>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</si>
  <si>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</si>
  <si>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</si>
  <si>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</si>
  <si>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</si>
  <si>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</si>
  <si>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</si>
  <si>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</si>
  <si>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</si>
  <si>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</si>
  <si>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</si>
  <si>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</si>
  <si>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</si>
  <si>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</si>
  <si>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</si>
  <si>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</si>
  <si>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</si>
  <si>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</si>
  <si>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</si>
  <si>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</si>
  <si>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</si>
  <si>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</si>
  <si>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</si>
  <si>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</si>
  <si>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</si>
  <si>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</si>
  <si>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</si>
  <si>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</si>
  <si>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</si>
  <si>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</si>
  <si>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</si>
  <si>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</si>
  <si>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</si>
  <si>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</si>
  <si>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</si>
  <si>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</si>
  <si>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</si>
  <si>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</si>
  <si>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</si>
  <si>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</si>
  <si>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</si>
  <si>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</si>
  <si>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</si>
  <si>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</si>
  <si>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</si>
  <si>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</si>
  <si>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</si>
  <si>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</si>
  <si>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</si>
  <si>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</si>
  <si>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</si>
  <si>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</si>
  <si>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</si>
  <si>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</si>
  <si>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</si>
  <si>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</si>
  <si>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</si>
  <si>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</si>
  <si>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</si>
  <si>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</si>
  <si>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</si>
  <si>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</si>
  <si>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</si>
  <si>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</si>
  <si>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</si>
  <si>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</si>
  <si>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</si>
  <si>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</si>
  <si>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</si>
  <si>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</si>
  <si>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</si>
  <si>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</si>
  <si>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</si>
  <si>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</si>
  <si>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</si>
  <si>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</si>
  <si>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</si>
  <si>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</si>
  <si>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</si>
  <si>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</si>
  <si>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</si>
  <si>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</si>
  <si>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</si>
  <si>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</si>
  <si>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</si>
  <si>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</si>
  <si>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</si>
  <si>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</si>
  <si>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</si>
  <si>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</si>
  <si>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</si>
  <si>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</si>
  <si>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</si>
  <si>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</si>
  <si>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</si>
  <si>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</si>
  <si>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</si>
  <si>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</si>
  <si>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</si>
  <si>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</si>
  <si>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</si>
  <si>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</si>
  <si>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</si>
  <si>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</si>
  <si>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</si>
  <si>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</si>
  <si>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</si>
  <si>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</si>
  <si>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</si>
  <si>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</si>
  <si>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</si>
  <si>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</si>
  <si>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</si>
  <si>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</si>
  <si>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</si>
  <si>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</si>
  <si>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</si>
  <si>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</si>
  <si>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</si>
  <si>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</si>
  <si>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</si>
  <si>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</si>
  <si>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</si>
  <si>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</si>
  <si>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</si>
  <si>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</si>
  <si>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</si>
  <si>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</si>
  <si>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</si>
  <si>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</si>
  <si>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</si>
  <si>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</si>
  <si>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</si>
  <si>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</si>
  <si>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</si>
  <si>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</si>
  <si>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</si>
  <si>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</si>
  <si>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</si>
  <si>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</si>
  <si>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</si>
  <si>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</si>
  <si>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</si>
  <si>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</si>
  <si>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</si>
  <si>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</si>
  <si>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</si>
  <si>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</si>
  <si>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</si>
  <si>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</si>
  <si>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</si>
  <si>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</si>
  <si>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</si>
  <si>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</si>
  <si>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</si>
  <si>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</si>
  <si>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</si>
  <si>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</si>
  <si>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</si>
  <si>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</si>
  <si>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</si>
  <si>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</si>
  <si>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</si>
  <si>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</si>
  <si>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</si>
  <si>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</si>
  <si>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</si>
  <si>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</si>
  <si>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</si>
  <si>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</si>
  <si>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</si>
  <si>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</si>
  <si>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</si>
  <si>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</si>
  <si>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</si>
  <si>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</si>
  <si>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</si>
  <si>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</si>
  <si>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</si>
  <si>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</si>
  <si>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</si>
  <si>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</si>
  <si>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</si>
  <si>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</si>
  <si>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</si>
  <si>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</si>
  <si>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</si>
  <si>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</si>
  <si>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</si>
  <si>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</si>
  <si>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</si>
  <si>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</si>
  <si>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</si>
  <si>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</si>
  <si>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</si>
  <si>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</si>
  <si>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</si>
  <si>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</si>
  <si>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</si>
  <si>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</si>
  <si>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</si>
  <si>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</si>
  <si>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</si>
  <si>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</si>
  <si>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</si>
  <si>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</si>
  <si>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</si>
  <si>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</si>
  <si>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</si>
  <si>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</si>
  <si>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</si>
  <si>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</si>
  <si>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</si>
  <si>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</si>
  <si>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</si>
  <si>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</si>
  <si>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</si>
  <si>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</si>
  <si>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</si>
  <si>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</si>
  <si>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</si>
  <si>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</si>
  <si>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</si>
  <si>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</si>
  <si>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</si>
  <si>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</si>
  <si>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</si>
  <si>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</si>
  <si>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</si>
  <si>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</si>
  <si>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</si>
  <si>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</si>
  <si>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</si>
  <si>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</si>
  <si>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</si>
  <si>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</si>
  <si>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</si>
  <si>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</si>
  <si>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</si>
  <si>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</si>
  <si>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</si>
  <si>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</si>
  <si>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</si>
  <si>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</si>
  <si>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</si>
  <si>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</si>
  <si>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</si>
  <si>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</si>
  <si>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</si>
  <si>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</si>
  <si>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</si>
  <si>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</si>
  <si>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</si>
  <si>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</si>
  <si>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</si>
  <si>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</si>
  <si>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</si>
  <si>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</si>
  <si>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</si>
  <si>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</si>
  <si>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</si>
  <si>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</si>
  <si>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</si>
  <si>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</si>
  <si>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</si>
  <si>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</si>
  <si>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</si>
  <si>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</si>
  <si>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</si>
  <si>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</si>
  <si>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</si>
  <si>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</si>
  <si>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</si>
  <si>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</si>
  <si>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</si>
  <si>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</si>
  <si>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</si>
  <si>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</si>
  <si>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</si>
  <si>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</si>
  <si>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</si>
  <si>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</si>
  <si>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</si>
  <si>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</si>
  <si>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</si>
  <si>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</si>
  <si>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</si>
  <si>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</si>
  <si>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</si>
  <si>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</si>
  <si>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</si>
  <si>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</si>
  <si>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</si>
  <si>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</si>
  <si>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</si>
  <si>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</si>
  <si>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</si>
  <si>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</si>
  <si>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</si>
  <si>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</si>
  <si>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</si>
  <si>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</si>
  <si>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</si>
  <si>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</si>
  <si>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</si>
  <si>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</si>
  <si>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</si>
  <si>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</si>
  <si>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</si>
  <si>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</si>
  <si>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</si>
  <si>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</si>
  <si>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</si>
  <si>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</si>
  <si>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</si>
  <si>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</si>
  <si>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</si>
  <si>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</si>
  <si>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</si>
  <si>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</si>
  <si>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</si>
  <si>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</si>
  <si>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</si>
  <si>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</si>
  <si>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</si>
  <si>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</si>
  <si>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</si>
  <si>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</si>
  <si>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</si>
  <si>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</si>
  <si>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</si>
  <si>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</si>
  <si>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</si>
  <si>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</si>
  <si>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</si>
  <si>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</si>
  <si>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</si>
  <si>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</si>
  <si>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</si>
  <si>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</si>
  <si>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</si>
  <si>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</si>
  <si>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</si>
  <si>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</si>
  <si>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</si>
  <si>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</si>
  <si>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</si>
  <si>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</si>
  <si>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</si>
  <si>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</si>
  <si>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</si>
  <si>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</si>
  <si>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</si>
  <si>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</si>
  <si>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</si>
  <si>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</si>
  <si>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</si>
  <si>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</si>
  <si>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</si>
  <si>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</si>
  <si>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</si>
  <si>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</si>
  <si>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</si>
  <si>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</si>
  <si>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</si>
  <si>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</si>
  <si>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</si>
  <si>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</si>
  <si>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</si>
  <si>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</si>
  <si>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</si>
  <si>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</si>
  <si>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</si>
  <si>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</si>
  <si>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</si>
  <si>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</si>
  <si>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</si>
  <si>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</si>
  <si>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</si>
  <si>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</si>
  <si>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</si>
  <si>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</si>
  <si>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</si>
  <si>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</si>
  <si>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</si>
  <si>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</si>
  <si>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</si>
  <si>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</si>
  <si>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</si>
  <si>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</si>
  <si>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</si>
  <si>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</si>
  <si>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</si>
  <si>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</si>
  <si>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</si>
  <si>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</si>
  <si>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</si>
  <si>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</si>
  <si>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</si>
  <si>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</si>
  <si>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</si>
  <si>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</si>
  <si>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</si>
  <si>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</si>
  <si>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</si>
  <si>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</si>
  <si>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</si>
  <si>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</si>
  <si>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</si>
  <si>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</si>
  <si>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</si>
  <si>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</si>
  <si>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</si>
  <si>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</si>
  <si>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</si>
  <si>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</si>
  <si>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</si>
  <si>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</si>
  <si>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</si>
  <si>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</si>
  <si>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</si>
  <si>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</si>
  <si>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</si>
  <si>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</si>
  <si>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</si>
  <si>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</si>
  <si>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</si>
  <si>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</si>
  <si>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</si>
  <si>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</si>
  <si>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</si>
  <si>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</si>
  <si>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</si>
  <si>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</si>
  <si>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</si>
  <si>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</si>
  <si>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</si>
  <si>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</si>
  <si>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</si>
  <si>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</si>
  <si>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</si>
  <si>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</si>
  <si>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</si>
  <si>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</si>
  <si>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</si>
  <si>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</si>
  <si>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</si>
  <si>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</si>
  <si>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</si>
  <si>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</si>
  <si>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</si>
  <si>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</si>
  <si>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</si>
  <si>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</si>
  <si>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</si>
  <si>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</si>
  <si>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</si>
  <si>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</si>
  <si>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</si>
  <si>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</si>
  <si>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</si>
  <si>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</si>
  <si>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</si>
  <si>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</si>
  <si>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</si>
  <si>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</si>
  <si>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</si>
  <si>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</si>
  <si>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</si>
  <si>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</si>
  <si>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</si>
  <si>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</si>
  <si>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</si>
  <si>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</si>
  <si>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</si>
  <si>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</si>
  <si>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</si>
  <si>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</si>
  <si>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</si>
  <si>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</si>
  <si>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</si>
  <si>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</si>
  <si>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</si>
  <si>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</si>
  <si>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</si>
  <si>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</si>
  <si>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</si>
  <si>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</si>
  <si>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</si>
  <si>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</si>
  <si>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</si>
  <si>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</si>
  <si>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</si>
  <si>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</si>
  <si>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</si>
  <si>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</si>
  <si>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</si>
  <si>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</si>
  <si>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</si>
  <si>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</si>
  <si>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</si>
  <si>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</si>
  <si>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</si>
  <si>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</si>
  <si>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</si>
  <si>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</si>
  <si>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</si>
  <si>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</si>
  <si>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</si>
  <si>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</si>
  <si>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</si>
  <si>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</si>
  <si>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</si>
  <si>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</si>
  <si>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</si>
  <si>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</si>
  <si>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</si>
  <si>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</si>
  <si>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</si>
  <si>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</si>
  <si>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</si>
  <si>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</si>
  <si>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</si>
  <si>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</si>
  <si>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</si>
  <si>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</si>
  <si>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</si>
  <si>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</si>
  <si>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</si>
  <si>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</si>
  <si>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</si>
  <si>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</si>
  <si>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</si>
  <si>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</si>
  <si>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</si>
  <si>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</si>
  <si>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</si>
  <si>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</si>
  <si>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</si>
  <si>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</si>
  <si>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</si>
  <si>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</si>
  <si>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</si>
  <si>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</si>
  <si>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</si>
  <si>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</si>
  <si>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</si>
  <si>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</si>
  <si>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</si>
  <si>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</si>
  <si>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</si>
  <si>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</si>
  <si>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</si>
  <si>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</si>
  <si>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</si>
  <si>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</si>
  <si>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</si>
  <si>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</si>
  <si>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</si>
  <si>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</si>
  <si>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</si>
  <si>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</si>
  <si>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</si>
  <si>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</si>
  <si>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</si>
  <si>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</si>
  <si>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</si>
  <si>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</si>
  <si>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</si>
  <si>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</si>
  <si>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</si>
  <si>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</si>
  <si>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</si>
  <si>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</si>
  <si>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</si>
  <si>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</si>
  <si>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</si>
  <si>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</si>
  <si>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</si>
  <si>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</si>
  <si>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</si>
  <si>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</si>
  <si>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</si>
  <si>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</si>
  <si>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</si>
  <si>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</si>
  <si>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</si>
  <si>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</si>
  <si>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</si>
  <si>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</si>
  <si>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</si>
  <si>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</si>
  <si>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</si>
  <si>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</si>
  <si>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</si>
  <si>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</si>
  <si>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</si>
  <si>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</si>
  <si>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</si>
  <si>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</si>
  <si>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</si>
  <si>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</si>
  <si>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</si>
  <si>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</si>
  <si>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</si>
  <si>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</si>
  <si>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</si>
  <si>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</si>
  <si>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</si>
  <si>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</si>
  <si>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</si>
  <si>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</si>
  <si>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</si>
  <si>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</si>
  <si>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</si>
  <si>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</si>
  <si>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</si>
  <si>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</si>
  <si>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</si>
  <si>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</si>
  <si>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</si>
  <si>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</si>
  <si>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</si>
  <si>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</si>
  <si>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</si>
  <si>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</si>
  <si>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</si>
  <si>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</si>
  <si>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</si>
  <si>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</si>
  <si>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</si>
  <si>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</si>
  <si>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</si>
  <si>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</si>
  <si>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</si>
  <si>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</si>
  <si>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</si>
  <si>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</si>
  <si>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</si>
  <si>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</si>
  <si>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</si>
  <si>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</si>
  <si>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</si>
  <si>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</si>
  <si>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</si>
  <si>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</si>
  <si>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</si>
  <si>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</si>
  <si>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</si>
  <si>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</si>
  <si>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</si>
  <si>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</si>
  <si>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</si>
  <si>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</si>
  <si>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</si>
  <si>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</si>
  <si>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</si>
  <si>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</si>
  <si>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</si>
  <si>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</si>
  <si>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</si>
  <si>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</si>
  <si>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</si>
  <si>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</si>
  <si>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</si>
  <si>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</si>
  <si>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</si>
  <si>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</si>
  <si>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</si>
  <si>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</si>
  <si>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</si>
  <si>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</si>
  <si>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</si>
  <si>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</si>
  <si>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</si>
  <si>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</si>
  <si>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</si>
  <si>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</si>
  <si>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</si>
  <si>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</si>
  <si>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</si>
  <si>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</si>
  <si>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</si>
  <si>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</si>
  <si>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</si>
  <si>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</si>
  <si>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</si>
  <si>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</si>
  <si>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</si>
  <si>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</si>
  <si>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</si>
  <si>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</si>
  <si>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</si>
  <si>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</si>
  <si>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</si>
  <si>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</si>
  <si>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</si>
  <si>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</si>
  <si>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</si>
  <si>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</si>
  <si>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</si>
  <si>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</si>
  <si>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</si>
  <si>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</si>
  <si>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</si>
  <si>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</si>
  <si>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</si>
  <si>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</si>
  <si>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</si>
  <si>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</si>
  <si>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</si>
  <si>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</si>
  <si>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</si>
  <si>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</si>
  <si>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</si>
  <si>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</si>
  <si>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</si>
  <si>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</si>
  <si>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</si>
  <si>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</si>
  <si>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</si>
  <si>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</si>
  <si>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</si>
  <si>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</si>
  <si>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</si>
  <si>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</si>
  <si>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</si>
  <si>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</si>
  <si>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</si>
  <si>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</si>
  <si>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</si>
  <si>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</si>
  <si>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</si>
  <si>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</si>
  <si>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</si>
  <si>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</si>
  <si>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</si>
  <si>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</si>
  <si>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</si>
  <si>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</si>
  <si>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</si>
  <si>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</si>
  <si>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</si>
  <si>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</si>
  <si>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</si>
  <si>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</si>
  <si>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</si>
  <si>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</si>
  <si>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</si>
  <si>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</si>
  <si>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</si>
  <si>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</si>
  <si>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</si>
  <si>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</si>
  <si>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</si>
  <si>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</si>
  <si>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</si>
  <si>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</si>
  <si>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</si>
  <si>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</si>
  <si>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</si>
  <si>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</si>
  <si>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</si>
  <si>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</si>
  <si>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</si>
  <si>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</si>
  <si>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</si>
  <si>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</si>
  <si>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</si>
  <si>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</si>
  <si>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</si>
  <si>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</si>
  <si>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</si>
  <si>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</si>
  <si>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</si>
  <si>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</si>
  <si>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</si>
  <si>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</si>
  <si>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</si>
  <si>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</si>
  <si>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</si>
  <si>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</si>
  <si>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</si>
  <si>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</si>
  <si>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</si>
  <si>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</si>
  <si>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</si>
  <si>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</si>
  <si>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</si>
  <si>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</si>
  <si>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</si>
  <si>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</si>
  <si>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</si>
  <si>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</si>
  <si>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</si>
  <si>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</si>
  <si>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</si>
  <si>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</si>
  <si>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</si>
  <si>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</si>
  <si>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</si>
  <si>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</si>
  <si>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</si>
  <si>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</si>
  <si>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</si>
  <si>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</si>
  <si>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</si>
  <si>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</si>
  <si>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</si>
  <si>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</si>
  <si>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</si>
  <si>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</si>
  <si>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</si>
  <si>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</si>
  <si>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</si>
  <si>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</si>
  <si>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</si>
  <si>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</si>
  <si>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</si>
  <si>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</si>
  <si>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</si>
  <si>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</si>
  <si>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</si>
  <si>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</si>
  <si>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</si>
  <si>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</si>
  <si>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</si>
  <si>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</si>
  <si>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</si>
  <si>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</si>
  <si>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</si>
  <si>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</si>
  <si>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</si>
  <si>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</si>
  <si>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</si>
  <si>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</si>
  <si>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</si>
  <si>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</si>
  <si>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</si>
  <si>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</si>
  <si>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</si>
  <si>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</si>
  <si>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</si>
  <si>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</si>
  <si>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</si>
  <si>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</si>
  <si>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</si>
  <si>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</si>
  <si>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</si>
  <si>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</si>
  <si>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</si>
  <si>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</si>
  <si>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</si>
  <si>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</si>
  <si>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</si>
  <si>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</si>
  <si>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</si>
  <si>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</si>
  <si>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</si>
  <si>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</si>
  <si>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</si>
  <si>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</si>
  <si>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</si>
  <si>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</si>
  <si>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</si>
  <si>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</si>
  <si>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</si>
  <si>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</si>
  <si>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</si>
  <si>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</si>
  <si>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</si>
  <si>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</si>
  <si>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</si>
  <si>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</si>
  <si>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</si>
  <si>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</si>
  <si>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</si>
  <si>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</si>
  <si>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</si>
  <si>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</si>
  <si>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</si>
  <si>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</si>
  <si>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</si>
  <si>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</si>
  <si>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</si>
  <si>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</si>
  <si>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</si>
  <si>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</si>
  <si>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</si>
  <si>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</si>
  <si>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</si>
  <si>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</si>
  <si>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</si>
  <si>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</si>
  <si>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</si>
  <si>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</si>
  <si>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</si>
  <si>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</si>
  <si>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</si>
  <si>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</si>
  <si>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</si>
  <si>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</si>
  <si>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</si>
  <si>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</si>
  <si>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</si>
  <si>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</si>
  <si>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</si>
  <si>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</si>
  <si>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</si>
  <si>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</si>
  <si>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</si>
  <si>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</si>
  <si>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</si>
  <si>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</si>
  <si>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</si>
  <si>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</si>
  <si>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</si>
  <si>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</si>
  <si>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</si>
  <si>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</si>
  <si>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</si>
  <si>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</si>
  <si>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</si>
  <si>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</si>
  <si>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</si>
  <si>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</si>
  <si>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</si>
  <si>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</si>
  <si>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</si>
  <si>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</si>
  <si>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</si>
  <si>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</si>
  <si>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</si>
  <si>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</si>
  <si>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</si>
  <si>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</si>
  <si>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</si>
  <si>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</si>
  <si>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</si>
  <si>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</si>
  <si>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</si>
  <si>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</si>
  <si>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</si>
  <si>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</si>
  <si>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</si>
  <si>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</si>
  <si>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</si>
  <si>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</si>
  <si>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</si>
  <si>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</si>
  <si>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</si>
  <si>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</si>
  <si>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</si>
  <si>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</si>
  <si>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</si>
  <si>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</si>
  <si>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</si>
  <si>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</si>
  <si>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</si>
  <si>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</si>
  <si>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</si>
  <si>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</si>
  <si>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</si>
  <si>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</si>
  <si>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</si>
  <si>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</si>
  <si>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</si>
  <si>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</si>
  <si>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</si>
  <si>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</si>
  <si>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</si>
  <si>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</si>
  <si>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</si>
  <si>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</si>
  <si>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</si>
  <si>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</si>
  <si>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</si>
  <si>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</si>
  <si>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</si>
  <si>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</si>
  <si>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</si>
  <si>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</si>
  <si>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</si>
  <si>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</si>
  <si>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</si>
  <si>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</si>
  <si>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</si>
  <si>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</si>
  <si>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</si>
  <si>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</si>
  <si>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</si>
  <si>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</si>
  <si>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</si>
  <si>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</si>
  <si>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</si>
  <si>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</si>
  <si>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</si>
  <si>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</si>
  <si>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</si>
  <si>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</si>
  <si>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</si>
  <si>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</si>
  <si>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</si>
  <si>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</si>
  <si>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</si>
  <si>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</si>
  <si>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</si>
  <si>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</si>
  <si>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</si>
  <si>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</si>
  <si>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</si>
  <si>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</si>
  <si>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</si>
  <si>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</si>
  <si>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</si>
  <si>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</si>
  <si>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</si>
  <si>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</si>
  <si>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</si>
  <si>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</si>
  <si>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</si>
  <si>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</si>
  <si>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</si>
  <si>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</si>
  <si>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</si>
  <si>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</si>
  <si>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</si>
  <si>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</si>
  <si>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</si>
  <si>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</si>
  <si>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</si>
  <si>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</si>
  <si>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</si>
  <si>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</si>
  <si>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</si>
  <si>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</si>
  <si>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</si>
  <si>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</si>
  <si>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</si>
  <si>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</si>
  <si>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</si>
  <si>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</si>
  <si>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</si>
  <si>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</si>
  <si>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</si>
  <si>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</si>
  <si>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</si>
  <si>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</si>
  <si>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</si>
  <si>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</si>
  <si>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</si>
  <si>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</si>
  <si>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</si>
  <si>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</si>
  <si>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</si>
  <si>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</si>
  <si>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</si>
  <si>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</si>
  <si>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</si>
  <si>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</si>
  <si>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</si>
  <si>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</si>
  <si>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</si>
  <si>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</si>
  <si>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</si>
  <si>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</si>
  <si>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</si>
  <si>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</si>
  <si>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</si>
  <si>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</si>
  <si>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</si>
  <si>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</si>
  <si>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</si>
  <si>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</si>
  <si>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</si>
  <si>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</si>
  <si>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</si>
  <si>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</si>
  <si>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</si>
  <si>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</si>
  <si>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</si>
  <si>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</si>
  <si>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</si>
  <si>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</si>
  <si>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</si>
  <si>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</si>
  <si>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</si>
  <si>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</si>
  <si>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</si>
  <si>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</si>
  <si>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</si>
  <si>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</si>
  <si>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</si>
  <si>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</si>
  <si>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</si>
  <si>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</si>
  <si>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</si>
  <si>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</si>
  <si>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</si>
  <si>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</si>
  <si>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</si>
  <si>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</si>
  <si>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</si>
  <si>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</si>
  <si>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</si>
  <si>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</si>
  <si>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</si>
  <si>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</si>
  <si>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</si>
  <si>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</si>
  <si>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</si>
  <si>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</si>
  <si>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</si>
  <si>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</si>
  <si>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</si>
  <si>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</si>
  <si>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</si>
  <si>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</si>
  <si>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</si>
  <si>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</si>
  <si>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</si>
  <si>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</si>
  <si>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</si>
  <si>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</si>
  <si>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</si>
  <si>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</si>
  <si>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</si>
  <si>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</si>
  <si>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</si>
  <si>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</si>
  <si>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</si>
  <si>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</si>
  <si>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</si>
  <si>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</si>
  <si>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</si>
  <si>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</si>
  <si>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</si>
  <si>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</si>
  <si>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</si>
  <si>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</si>
  <si>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</si>
  <si>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</si>
  <si>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</si>
  <si>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</si>
  <si>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</si>
  <si>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</si>
  <si>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</si>
  <si>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</si>
  <si>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</si>
  <si>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</si>
  <si>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</si>
  <si>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</si>
  <si>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</si>
  <si>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</si>
  <si>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</si>
  <si>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</si>
  <si>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</si>
  <si>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</si>
  <si>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</si>
  <si>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</si>
  <si>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</si>
  <si>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</si>
  <si>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</si>
  <si>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</si>
  <si>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</si>
  <si>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</si>
  <si>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</si>
  <si>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</si>
  <si>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</si>
  <si>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</si>
  <si>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</si>
  <si>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</si>
  <si>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</si>
  <si>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</si>
  <si>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</si>
  <si>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</si>
  <si>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</si>
  <si>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</si>
  <si>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</si>
  <si>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</si>
  <si>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</si>
  <si>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</si>
  <si>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</si>
  <si>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</si>
  <si>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</si>
  <si>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</si>
  <si>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</si>
  <si>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</si>
  <si>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</si>
  <si>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</si>
  <si>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</si>
  <si>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</si>
  <si>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</si>
  <si>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</si>
  <si>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</si>
  <si>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</si>
  <si>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</si>
  <si>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</si>
  <si>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</si>
  <si>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</si>
  <si>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</si>
  <si>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</si>
  <si>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</si>
  <si>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</si>
  <si>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</si>
  <si>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</si>
  <si>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</si>
  <si>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</si>
  <si>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</si>
  <si>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</si>
  <si>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</si>
  <si>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</si>
  <si>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</si>
  <si>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</si>
  <si>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</si>
  <si>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</si>
  <si>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</si>
  <si>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</si>
  <si>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</si>
  <si>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</si>
  <si>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</si>
  <si>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</si>
  <si>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</si>
  <si>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</si>
  <si>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</si>
  <si>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</si>
  <si>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</si>
  <si>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</si>
  <si>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</si>
  <si>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</si>
  <si>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</si>
  <si>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</si>
  <si>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</si>
  <si>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</si>
  <si>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</si>
  <si>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</si>
  <si>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</si>
  <si>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</si>
  <si>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</si>
  <si>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</si>
  <si>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</si>
  <si>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</si>
  <si>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</si>
  <si>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</si>
  <si>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</si>
  <si>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</si>
  <si>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</si>
  <si>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</si>
  <si>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</si>
  <si>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</si>
  <si>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</si>
  <si>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</si>
  <si>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</si>
  <si>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</si>
  <si>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</si>
  <si>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</si>
  <si>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</si>
  <si>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</si>
  <si>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</si>
  <si>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</si>
  <si>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</si>
  <si>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</si>
  <si>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</si>
  <si>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</si>
  <si>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</si>
  <si>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</si>
  <si>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</si>
  <si>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</si>
  <si>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</si>
  <si>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</si>
  <si>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</si>
  <si>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</si>
  <si>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</si>
  <si>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</si>
  <si>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</si>
  <si>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</si>
  <si>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</si>
  <si>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</si>
  <si>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</si>
  <si>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</si>
  <si>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</si>
  <si>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</si>
  <si>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</si>
  <si>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</si>
  <si>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</si>
  <si>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</si>
  <si>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</si>
  <si>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</si>
  <si>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</si>
  <si>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</si>
  <si>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</si>
  <si>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</si>
  <si>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</si>
  <si>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</si>
  <si>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</si>
  <si>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</si>
  <si>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</si>
  <si>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</si>
  <si>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</si>
  <si>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</si>
  <si>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</si>
  <si>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</si>
  <si>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</si>
  <si>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</si>
  <si>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</si>
  <si>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</si>
  <si>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</si>
  <si>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</si>
  <si>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</si>
  <si>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</si>
  <si>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</si>
  <si>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</si>
  <si>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</si>
  <si>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</si>
  <si>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</si>
  <si>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</si>
  <si>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</si>
  <si>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</si>
  <si>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</si>
  <si>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</si>
  <si>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</si>
  <si>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</si>
  <si>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</si>
  <si>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</si>
  <si>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</si>
  <si>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</si>
  <si>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</si>
  <si>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</si>
  <si>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</si>
  <si>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</si>
  <si>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</si>
  <si>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</si>
  <si>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</si>
  <si>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</si>
  <si>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</si>
  <si>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</si>
  <si>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</si>
  <si>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</si>
  <si>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</si>
  <si>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</si>
  <si>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</si>
  <si>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</si>
  <si>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</si>
  <si>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</si>
  <si>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</si>
  <si>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</si>
  <si>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</si>
  <si>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</si>
  <si>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</si>
  <si>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</si>
  <si>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</si>
  <si>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</si>
  <si>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</si>
  <si>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</si>
  <si>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</si>
  <si>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</si>
  <si>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</si>
  <si>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</si>
  <si>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</si>
  <si>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</si>
  <si>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</si>
  <si>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</si>
  <si>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</si>
  <si>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</si>
  <si>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</si>
  <si>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</si>
  <si>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</si>
  <si>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</si>
  <si>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</si>
  <si>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</si>
  <si>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</si>
  <si>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</si>
  <si>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</si>
  <si>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</si>
  <si>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</si>
  <si>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</si>
  <si>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</si>
  <si>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</si>
  <si>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</si>
  <si>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</si>
  <si>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</si>
  <si>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</si>
  <si>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</si>
  <si>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</si>
  <si>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</si>
  <si>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</si>
  <si>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</si>
  <si>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</si>
  <si>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</si>
  <si>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</si>
  <si>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</si>
  <si>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</si>
  <si>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</si>
  <si>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</si>
  <si>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</si>
  <si>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</si>
  <si>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</si>
  <si>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</si>
  <si>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</si>
  <si>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</si>
  <si>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</si>
  <si>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</si>
  <si>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</si>
  <si>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</si>
  <si>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</si>
  <si>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</si>
  <si>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</si>
  <si>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</si>
  <si>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</si>
  <si>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</si>
  <si>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</si>
  <si>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</si>
  <si>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</si>
  <si>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</si>
  <si>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</si>
  <si>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</si>
  <si>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</si>
  <si>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</si>
  <si>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</si>
  <si>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</si>
  <si>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</si>
  <si>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</si>
  <si>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</si>
  <si>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</si>
  <si>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</si>
  <si>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</si>
  <si>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</si>
  <si>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</si>
  <si>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</si>
  <si>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</si>
  <si>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</si>
  <si>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</si>
  <si>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</si>
  <si>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</si>
  <si>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</si>
  <si>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</si>
  <si>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</si>
  <si>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</si>
  <si>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</si>
  <si>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</si>
  <si>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</si>
  <si>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</si>
  <si>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</si>
  <si>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</si>
  <si>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</si>
  <si>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</si>
  <si>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</si>
  <si>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</si>
  <si>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</si>
  <si>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</si>
  <si>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</si>
  <si>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</si>
  <si>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</si>
  <si>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</si>
  <si>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</si>
  <si>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</si>
  <si>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</si>
  <si>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</si>
  <si>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</si>
  <si>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</si>
  <si>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</si>
  <si>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</si>
  <si>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</si>
  <si>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</si>
  <si>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</si>
  <si>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</si>
  <si>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</si>
  <si>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</si>
  <si>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</si>
  <si>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</si>
  <si>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</si>
  <si>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</si>
  <si>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</si>
  <si>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</si>
  <si>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</si>
  <si>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</si>
  <si>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</si>
  <si>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</si>
  <si>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</si>
  <si>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</si>
  <si>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</si>
  <si>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</si>
  <si>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</si>
  <si>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</si>
  <si>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</si>
  <si>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</si>
  <si>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</si>
  <si>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</si>
  <si>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</si>
  <si>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</si>
  <si>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</si>
  <si>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</si>
  <si>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</si>
  <si>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</si>
  <si>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</si>
  <si>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</si>
  <si>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</si>
  <si>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</si>
  <si>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</si>
  <si>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</si>
  <si>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</si>
  <si>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</si>
  <si>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</si>
  <si>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</si>
  <si>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</si>
  <si>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</si>
  <si>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</si>
  <si>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</si>
  <si>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</si>
  <si>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</si>
  <si>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</si>
  <si>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</si>
  <si>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</si>
  <si>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</si>
  <si>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</si>
  <si>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</si>
  <si>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</si>
  <si>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</si>
  <si>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</si>
  <si>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</si>
  <si>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</si>
  <si>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</si>
  <si>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</si>
  <si>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</si>
  <si>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</si>
  <si>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</si>
  <si>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</si>
  <si>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</si>
  <si>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</si>
  <si>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</si>
  <si>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</si>
  <si>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</si>
  <si>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</si>
  <si>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</si>
  <si>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</si>
  <si>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</si>
  <si>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</si>
  <si>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</si>
  <si>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</si>
  <si>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</si>
  <si>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</si>
  <si>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</si>
  <si>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</si>
  <si>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</si>
  <si>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</si>
  <si>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</si>
  <si>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</si>
  <si>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</si>
  <si>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</si>
  <si>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</si>
  <si>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</si>
  <si>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</si>
  <si>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</si>
  <si>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</si>
  <si>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</si>
  <si>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</si>
  <si>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</si>
  <si>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</si>
  <si>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</si>
  <si>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</si>
  <si>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</si>
  <si>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</si>
  <si>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</si>
  <si>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</si>
  <si>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</si>
  <si>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</si>
  <si>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</si>
  <si>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</si>
  <si>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</si>
  <si>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</si>
  <si>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</si>
  <si>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</si>
  <si>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</si>
  <si>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</si>
  <si>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</si>
  <si>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</si>
  <si>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</si>
  <si>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</si>
  <si>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</si>
  <si>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</si>
  <si>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</si>
  <si>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</si>
  <si>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</si>
  <si>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</si>
  <si>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</si>
  <si>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</si>
  <si>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</si>
  <si>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</si>
  <si>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</si>
  <si>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</si>
  <si>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</si>
  <si>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</si>
  <si>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</si>
  <si>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</si>
  <si>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</si>
  <si>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</si>
  <si>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</si>
  <si>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</si>
  <si>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</si>
  <si>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</si>
  <si>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</si>
  <si>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</si>
  <si>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</si>
  <si>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</si>
  <si>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</si>
  <si>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</si>
  <si>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</si>
  <si>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</si>
  <si>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</si>
  <si>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</si>
  <si>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</si>
  <si>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</si>
  <si>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</si>
  <si>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</si>
  <si>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</si>
  <si>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</si>
  <si>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</si>
  <si>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</si>
  <si>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</si>
  <si>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</si>
  <si>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</si>
  <si>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</si>
  <si>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</si>
  <si>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</si>
  <si>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</si>
  <si>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</si>
  <si>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</si>
  <si>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</si>
  <si>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</si>
  <si>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</si>
  <si>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</si>
  <si>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</si>
  <si>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</si>
  <si>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</si>
  <si>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</si>
  <si>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</si>
  <si>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</si>
  <si>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</si>
  <si>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</si>
  <si>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</si>
  <si>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</si>
  <si>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</si>
  <si>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</si>
  <si>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</si>
  <si>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</si>
  <si>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</si>
  <si>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</si>
  <si>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</si>
  <si>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</si>
  <si>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</si>
  <si>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</si>
  <si>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</si>
  <si>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</si>
  <si>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</si>
  <si>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</si>
  <si>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</si>
  <si>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</si>
  <si>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</si>
  <si>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</si>
  <si>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</si>
  <si>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</si>
  <si>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</si>
  <si>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</si>
  <si>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</si>
  <si>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</si>
  <si>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</si>
  <si>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</si>
  <si>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</si>
  <si>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</si>
  <si>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</si>
  <si>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</si>
  <si>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</si>
  <si>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</si>
  <si>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</si>
  <si>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</si>
  <si>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</si>
  <si>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</si>
  <si>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</si>
  <si>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</si>
  <si>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</si>
  <si>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</si>
  <si>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</si>
  <si>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</si>
  <si>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</si>
  <si>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</si>
  <si>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</si>
  <si>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</si>
  <si>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</si>
  <si>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</si>
  <si>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</si>
  <si>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</si>
  <si>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</si>
  <si>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</si>
  <si>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</si>
  <si>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</si>
  <si>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</si>
  <si>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</si>
  <si>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</si>
  <si>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</si>
  <si>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</si>
  <si>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</si>
  <si>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</si>
  <si>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</si>
  <si>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</si>
  <si>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</si>
  <si>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</si>
  <si>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</si>
  <si>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</si>
  <si>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</si>
  <si>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</si>
  <si>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</si>
  <si>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</si>
  <si>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</si>
  <si>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</si>
  <si>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</si>
  <si>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</si>
  <si>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</si>
  <si>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</si>
  <si>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</si>
  <si>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</si>
  <si>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</si>
  <si>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</si>
  <si>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</si>
  <si>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</si>
  <si>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</si>
  <si>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</si>
  <si>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</si>
  <si>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</si>
  <si>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</si>
  <si>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</si>
  <si>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</si>
  <si>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</si>
  <si>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</si>
  <si>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</si>
  <si>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</si>
  <si>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</si>
  <si>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</si>
  <si>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</si>
  <si>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</si>
  <si>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</si>
  <si>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</si>
  <si>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</si>
  <si>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</si>
  <si>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</si>
  <si>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</si>
  <si>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</si>
  <si>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</si>
  <si>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</si>
  <si>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</si>
  <si>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</si>
  <si>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</si>
  <si>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</si>
  <si>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</si>
  <si>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</si>
  <si>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</si>
  <si>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</si>
  <si>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</si>
  <si>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</si>
  <si>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</si>
  <si>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</si>
  <si>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</si>
  <si>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</si>
  <si>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</si>
  <si>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</si>
  <si>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</si>
  <si>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</si>
  <si>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</si>
  <si>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</si>
  <si>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</si>
  <si>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</si>
  <si>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</si>
  <si>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</si>
  <si>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</si>
  <si>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</si>
  <si>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</si>
  <si>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</si>
  <si>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</si>
  <si>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</si>
  <si>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</si>
  <si>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</si>
  <si>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</si>
  <si>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</si>
  <si>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</si>
  <si>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</si>
  <si>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</si>
  <si>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</si>
  <si>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</si>
  <si>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</si>
  <si>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</si>
  <si>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</si>
  <si>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</si>
  <si>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</si>
  <si>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</si>
  <si>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</si>
  <si>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</si>
  <si>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</si>
  <si>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</si>
  <si>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</si>
  <si>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</si>
  <si>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</si>
  <si>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</si>
  <si>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</si>
  <si>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</si>
  <si>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</si>
  <si>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</si>
  <si>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</si>
  <si>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</si>
  <si>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</si>
  <si>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</si>
  <si>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</si>
  <si>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</si>
  <si>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</si>
  <si>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</si>
  <si>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</si>
  <si>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</si>
  <si>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</si>
  <si>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</si>
  <si>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</si>
  <si>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</si>
  <si>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</si>
  <si>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</si>
  <si>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</si>
  <si>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</si>
  <si>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</si>
  <si>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</si>
  <si>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</si>
  <si>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</si>
  <si>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</si>
  <si>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</si>
  <si>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</si>
  <si>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</si>
  <si>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</si>
  <si>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</si>
  <si>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</si>
  <si>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</si>
  <si>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</si>
  <si>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</si>
  <si>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</si>
  <si>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</si>
  <si>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</si>
  <si>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</si>
  <si>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</si>
  <si>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</si>
  <si>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</si>
  <si>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</si>
  <si>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</si>
  <si>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</si>
  <si>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</si>
  <si>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</si>
  <si>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</si>
  <si>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</si>
  <si>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</si>
  <si>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</si>
  <si>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</si>
  <si>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</si>
  <si>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</si>
  <si>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</si>
  <si>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</si>
  <si>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</si>
  <si>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</si>
  <si>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</si>
  <si>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</si>
  <si>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</si>
  <si>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</si>
  <si>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</si>
  <si>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</si>
  <si>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</si>
  <si>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</si>
  <si>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</si>
  <si>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</si>
  <si>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</si>
  <si>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</si>
  <si>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</si>
  <si>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</si>
  <si>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</si>
  <si>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</si>
  <si>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</si>
  <si>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</si>
  <si>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</si>
  <si>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</si>
  <si>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</si>
  <si>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</si>
  <si>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</si>
  <si>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</si>
  <si>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</si>
  <si>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</si>
  <si>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</si>
  <si>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</si>
  <si>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</si>
  <si>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</si>
  <si>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</si>
  <si>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</si>
  <si>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</si>
  <si>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</si>
  <si>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</si>
  <si>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</si>
  <si>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</si>
  <si>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</si>
  <si>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</si>
  <si>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</si>
  <si>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</si>
  <si>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</si>
  <si>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</si>
  <si>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</si>
  <si>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</si>
  <si>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</si>
  <si>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</si>
  <si>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</si>
  <si>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</si>
  <si>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</si>
  <si>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</si>
  <si>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</si>
  <si>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</si>
  <si>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</si>
  <si>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</si>
  <si>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</si>
  <si>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</si>
  <si>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</si>
  <si>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</si>
  <si>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</si>
  <si>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</si>
  <si>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</si>
  <si>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</si>
  <si>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</si>
  <si>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</si>
  <si>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</si>
  <si>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</si>
  <si>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</si>
  <si>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</si>
  <si>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</si>
  <si>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</si>
  <si>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</si>
  <si>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</si>
  <si>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</si>
  <si>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</si>
  <si>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</si>
  <si>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</si>
  <si>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</si>
  <si>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</si>
  <si>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</si>
  <si>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</si>
  <si>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</si>
  <si>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</si>
  <si>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</si>
  <si>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</si>
  <si>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</si>
  <si>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</si>
  <si>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</si>
  <si>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</si>
  <si>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</si>
  <si>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</si>
  <si>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</si>
  <si>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</si>
  <si>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</si>
  <si>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</si>
  <si>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</si>
  <si>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</si>
  <si>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</si>
  <si>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</si>
  <si>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</si>
  <si>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</si>
  <si>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</si>
  <si>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</si>
  <si>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</si>
  <si>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</si>
  <si>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</si>
  <si>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</si>
  <si>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</si>
  <si>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</si>
  <si>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</si>
  <si>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</si>
  <si>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</si>
  <si>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</si>
  <si>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</si>
  <si>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</si>
  <si>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</si>
  <si>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</si>
  <si>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</si>
  <si>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</si>
  <si>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</si>
  <si>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</si>
  <si>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</si>
  <si>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</si>
  <si>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</si>
  <si>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</si>
  <si>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</si>
  <si>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</si>
  <si>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</si>
  <si>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</si>
  <si>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</si>
  <si>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</si>
  <si>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</si>
  <si>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</si>
  <si>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</si>
  <si>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</si>
  <si>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</si>
  <si>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</si>
  <si>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</si>
  <si>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</si>
  <si>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</si>
  <si>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</si>
  <si>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</si>
  <si>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</si>
  <si>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</si>
  <si>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</si>
  <si>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</si>
  <si>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</si>
  <si>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</si>
  <si>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</si>
  <si>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</si>
  <si>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</si>
  <si>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</si>
  <si>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</si>
  <si>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</si>
  <si>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</si>
  <si>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</si>
  <si>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</si>
  <si>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</si>
  <si>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</si>
  <si>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</si>
  <si>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</si>
  <si>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</si>
  <si>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</si>
  <si>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</si>
  <si>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</si>
  <si>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</si>
  <si>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</si>
  <si>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</si>
  <si>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</si>
  <si>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</si>
  <si>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</si>
  <si>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</si>
  <si>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</si>
  <si>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</si>
  <si>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</si>
  <si>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</si>
  <si>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</si>
  <si>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</si>
  <si>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</si>
  <si>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</si>
  <si>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</si>
  <si>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</si>
  <si>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</si>
  <si>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</si>
  <si>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</si>
  <si>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</si>
  <si>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</si>
  <si>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</si>
  <si>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</si>
  <si>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</si>
  <si>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</si>
  <si>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</si>
  <si>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</si>
  <si>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</si>
  <si>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</si>
  <si>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</si>
  <si>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</si>
  <si>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</si>
  <si>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</si>
  <si>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</si>
  <si>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</si>
  <si>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</si>
  <si>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</si>
  <si>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</si>
  <si>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</si>
  <si>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</si>
  <si>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</si>
  <si>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</si>
  <si>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</si>
  <si>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</si>
  <si>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</si>
  <si>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</si>
  <si>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</si>
  <si>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</si>
  <si>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</si>
  <si>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</si>
  <si>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</si>
  <si>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</si>
  <si>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</si>
  <si>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</si>
  <si>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</si>
  <si>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</si>
  <si>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</si>
  <si>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</si>
  <si>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</si>
  <si>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</si>
  <si>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</si>
  <si>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</si>
  <si>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</si>
  <si>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</si>
  <si>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</si>
  <si>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</si>
  <si>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</si>
  <si>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</si>
  <si>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</si>
  <si>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</si>
  <si>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</si>
  <si>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</si>
  <si>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</si>
  <si>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</si>
  <si>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</si>
  <si>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</si>
  <si>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</si>
  <si>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</si>
  <si>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</si>
  <si>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</si>
  <si>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</si>
  <si>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</si>
  <si>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</si>
  <si>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</si>
  <si>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</si>
  <si>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</si>
  <si>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</si>
  <si>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</si>
  <si>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</si>
  <si>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</si>
  <si>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</si>
  <si>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</si>
  <si>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</si>
  <si>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</si>
  <si>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</si>
  <si>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</si>
  <si>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</si>
  <si>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</si>
  <si>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</si>
  <si>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</si>
  <si>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</si>
  <si>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</si>
  <si>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</si>
  <si>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</si>
  <si>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</si>
  <si>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</si>
  <si>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</si>
  <si>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</si>
  <si>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</si>
  <si>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</si>
  <si>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</si>
  <si>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</si>
  <si>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</si>
  <si>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</si>
  <si>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</si>
  <si>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</si>
  <si>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</si>
  <si>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</si>
  <si>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</si>
  <si>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</si>
  <si>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</si>
  <si>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</si>
  <si>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</si>
  <si>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</si>
  <si>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</si>
  <si>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</si>
  <si>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</si>
  <si>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</si>
  <si>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</si>
  <si>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</si>
  <si>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</si>
  <si>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</si>
  <si>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</si>
  <si>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</si>
  <si>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</si>
  <si>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</si>
  <si>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</si>
  <si>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</si>
  <si>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</si>
  <si>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</si>
  <si>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</si>
  <si>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</si>
  <si>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</si>
  <si>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</si>
  <si>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</si>
  <si>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</si>
  <si>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</si>
  <si>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</si>
  <si>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</si>
  <si>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</si>
  <si>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</si>
  <si>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</si>
  <si>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</si>
  <si>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</si>
  <si>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</si>
  <si>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</si>
  <si>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</si>
  <si>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</si>
  <si>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</si>
  <si>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</si>
  <si>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</si>
  <si>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</si>
  <si>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</si>
  <si>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</si>
  <si>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</si>
  <si>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</si>
  <si>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</si>
  <si>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</si>
  <si>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</si>
  <si>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</si>
  <si>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</si>
  <si>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</si>
  <si>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</si>
  <si>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</si>
  <si>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</si>
  <si>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</si>
  <si>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</si>
  <si>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</si>
  <si>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</si>
  <si>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</si>
  <si>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</si>
  <si>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</si>
  <si>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</si>
  <si>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</si>
  <si>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</si>
  <si>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</si>
  <si>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</si>
  <si>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</si>
  <si>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</si>
  <si>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</si>
  <si>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</si>
  <si>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</si>
  <si>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</si>
  <si>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</si>
  <si>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</si>
  <si>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</si>
  <si>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</si>
  <si>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</si>
  <si>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</si>
  <si>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</si>
  <si>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</si>
  <si>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</si>
  <si>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</si>
  <si>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</si>
  <si>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</si>
  <si>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</si>
  <si>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</si>
  <si>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</si>
  <si>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</si>
  <si>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</si>
  <si>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</si>
  <si>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</si>
  <si>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</si>
  <si>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</si>
  <si>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</si>
  <si>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</si>
  <si>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</si>
  <si>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</si>
  <si>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</si>
  <si>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</si>
  <si>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</si>
  <si>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</si>
  <si>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</si>
  <si>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</si>
  <si>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</si>
  <si>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</si>
  <si>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</si>
  <si>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</si>
  <si>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</si>
  <si>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</si>
  <si>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</si>
  <si>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</si>
  <si>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</si>
  <si>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</si>
  <si>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</si>
  <si>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</si>
  <si>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</si>
  <si>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</si>
  <si>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</si>
  <si>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</si>
  <si>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</si>
  <si>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</si>
  <si>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</si>
  <si>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</si>
  <si>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</si>
  <si>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</si>
  <si>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</si>
  <si>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</si>
  <si>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</si>
  <si>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</si>
  <si>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</si>
  <si>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</si>
  <si>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</si>
  <si>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</si>
  <si>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</si>
  <si>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</si>
  <si>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</si>
  <si>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</si>
  <si>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</si>
  <si>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</si>
  <si>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</si>
  <si>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</si>
  <si>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</si>
  <si>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</si>
  <si>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</si>
  <si>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</si>
  <si>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</si>
  <si>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</si>
  <si>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</si>
  <si>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</si>
  <si>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</si>
  <si>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</si>
  <si>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</si>
  <si>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</si>
  <si>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</si>
  <si>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</si>
  <si>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</si>
  <si>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</si>
  <si>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</si>
  <si>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</si>
  <si>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</si>
  <si>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</si>
  <si>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</si>
  <si>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</si>
  <si>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</si>
  <si>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</si>
  <si>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</si>
  <si>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</si>
  <si>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</si>
  <si>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</si>
  <si>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</si>
  <si>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</si>
  <si>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</si>
  <si>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</si>
  <si>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</si>
  <si>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</si>
  <si>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</si>
  <si>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</si>
  <si>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</si>
  <si>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</si>
  <si>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</si>
  <si>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</si>
  <si>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</si>
  <si>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</si>
  <si>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</si>
  <si>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</si>
  <si>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</si>
  <si>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</si>
  <si>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</si>
  <si>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</si>
  <si>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</si>
  <si>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</si>
  <si>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</si>
  <si>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</si>
  <si>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</si>
  <si>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</si>
  <si>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</si>
  <si>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</si>
  <si>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</si>
  <si>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</si>
  <si>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</si>
  <si>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</si>
  <si>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</si>
  <si>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</si>
  <si>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</si>
  <si>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</si>
  <si>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</si>
  <si>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</si>
  <si>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</si>
  <si>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</si>
  <si>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</si>
  <si>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</si>
  <si>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</si>
  <si>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</si>
  <si>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</si>
  <si>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</si>
  <si>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</si>
  <si>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</si>
  <si>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</si>
  <si>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</si>
  <si>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</si>
  <si>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</si>
  <si>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</si>
  <si>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</si>
  <si>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</si>
  <si>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</si>
  <si>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</si>
  <si>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</si>
  <si>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</si>
  <si>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</si>
  <si>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</si>
  <si>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</si>
  <si>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</si>
  <si>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</si>
  <si>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</si>
  <si>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</si>
  <si>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</si>
  <si>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</si>
  <si>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</si>
  <si>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</si>
  <si>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</si>
  <si>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</si>
  <si>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</si>
  <si>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</si>
  <si>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</si>
  <si>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</si>
  <si>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</si>
  <si>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</si>
  <si>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</si>
  <si>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</si>
  <si>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</si>
  <si>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</si>
  <si>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</si>
  <si>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</si>
  <si>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</si>
  <si>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</si>
  <si>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</si>
  <si>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</si>
  <si>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</si>
  <si>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</si>
  <si>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</si>
  <si>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</si>
  <si>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</si>
  <si>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</si>
  <si>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</si>
  <si>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</si>
  <si>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</si>
  <si>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</si>
  <si>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</si>
  <si>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</si>
  <si>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</si>
  <si>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</si>
  <si>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</si>
  <si>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</si>
  <si>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</si>
  <si>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</si>
  <si>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</si>
  <si>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</si>
  <si>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</si>
  <si>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</si>
  <si>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</si>
  <si>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</si>
  <si>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</si>
  <si>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</si>
  <si>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</si>
  <si>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</si>
  <si>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</si>
  <si>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</si>
  <si>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</si>
  <si>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</si>
  <si>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</si>
  <si>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</si>
  <si>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</si>
  <si>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</si>
  <si>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</si>
  <si>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</si>
  <si>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</si>
  <si>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</si>
  <si>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</si>
  <si>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</si>
  <si>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</si>
  <si>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</si>
  <si>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</si>
  <si>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</si>
  <si>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</si>
  <si>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</si>
  <si>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</si>
  <si>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</si>
  <si>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</si>
  <si>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</si>
  <si>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</si>
  <si>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</si>
  <si>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</si>
  <si>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</si>
  <si>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</si>
  <si>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</si>
  <si>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</si>
  <si>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</si>
  <si>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</si>
  <si>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</si>
  <si>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</si>
  <si>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</si>
  <si>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</si>
  <si>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</si>
  <si>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</si>
  <si>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</si>
  <si>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</si>
  <si>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</si>
  <si>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</si>
  <si>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</si>
  <si>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</si>
  <si>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</si>
  <si>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</si>
  <si>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</si>
  <si>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</si>
  <si>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</si>
  <si>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</si>
  <si>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</si>
  <si>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</si>
  <si>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</si>
  <si>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</si>
  <si>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</si>
  <si>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</si>
  <si>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</si>
  <si>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</si>
  <si>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</si>
  <si>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</si>
  <si>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</si>
  <si>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</si>
  <si>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</si>
  <si>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</si>
  <si>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</si>
  <si>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</si>
  <si>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</si>
  <si>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</si>
  <si>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</si>
  <si>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</si>
  <si>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</si>
  <si>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</si>
  <si>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</si>
  <si>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</si>
  <si>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</si>
  <si>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</si>
  <si>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</si>
  <si>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</si>
  <si>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</si>
  <si>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</si>
  <si>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</si>
  <si>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</si>
  <si>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</si>
  <si>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</si>
  <si>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</si>
  <si>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</si>
  <si>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</si>
  <si>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</si>
  <si>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</si>
  <si>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</si>
  <si>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</si>
  <si>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</si>
  <si>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</si>
  <si>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</si>
  <si>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</si>
  <si>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</si>
  <si>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</si>
  <si>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</si>
  <si>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</si>
  <si>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</si>
  <si>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</si>
  <si>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</si>
  <si>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</si>
  <si>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</si>
  <si>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</si>
  <si>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</si>
  <si>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</si>
  <si>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</si>
  <si>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</si>
  <si>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</si>
  <si>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</si>
  <si>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</si>
  <si>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</si>
  <si>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</si>
  <si>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</si>
  <si>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</si>
  <si>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</si>
  <si>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</si>
  <si>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</si>
  <si>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</si>
  <si>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</si>
  <si>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</si>
  <si>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</si>
  <si>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</si>
  <si>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</si>
  <si>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</si>
  <si>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</si>
  <si>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</si>
  <si>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</si>
  <si>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</si>
  <si>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</si>
  <si>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</si>
  <si>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</si>
  <si>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</si>
  <si>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</si>
  <si>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</si>
  <si>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</si>
  <si>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</si>
  <si>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</si>
  <si>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</si>
  <si>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</si>
  <si>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</si>
  <si>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</si>
  <si>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</si>
  <si>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</si>
  <si>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</si>
  <si>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</si>
  <si>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</si>
  <si>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</si>
  <si>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</si>
  <si>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</si>
  <si>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</si>
  <si>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</si>
  <si>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</si>
  <si>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</si>
  <si>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</si>
  <si>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</si>
  <si>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</si>
  <si>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</si>
  <si>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</si>
  <si>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</si>
  <si>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</si>
  <si>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</si>
  <si>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</si>
  <si>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</si>
  <si>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</si>
  <si>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</si>
  <si>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</si>
  <si>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</si>
  <si>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</si>
  <si>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</si>
  <si>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</si>
  <si>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</si>
  <si>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</si>
  <si>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</si>
  <si>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</si>
  <si>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</si>
  <si>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</si>
  <si>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</si>
  <si>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</si>
  <si>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</si>
  <si>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</si>
  <si>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</si>
  <si>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</si>
  <si>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</si>
  <si>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</si>
  <si>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</si>
  <si>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</si>
  <si>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</si>
  <si>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</si>
  <si>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</si>
  <si>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</si>
  <si>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</si>
  <si>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</si>
  <si>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</si>
  <si>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</si>
  <si>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</si>
  <si>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</si>
  <si>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</si>
  <si>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</si>
  <si>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</si>
  <si>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</si>
  <si>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</si>
  <si>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</si>
  <si>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</si>
  <si>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</si>
  <si>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</si>
  <si>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</si>
  <si>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</si>
  <si>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</si>
  <si>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</si>
  <si>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</si>
  <si>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</si>
  <si>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</si>
  <si>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</si>
  <si>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</si>
  <si>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</si>
  <si>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</si>
  <si>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</si>
  <si>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</si>
  <si>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</si>
  <si>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</si>
  <si>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</si>
  <si>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</si>
  <si>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</si>
  <si>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</si>
  <si>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</si>
  <si>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</si>
  <si>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</si>
  <si>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</si>
  <si>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</si>
  <si>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</si>
  <si>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</si>
  <si>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</si>
  <si>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</si>
  <si>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</si>
  <si>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</si>
  <si>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</si>
  <si>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</si>
  <si>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</si>
  <si>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</si>
  <si>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</si>
  <si>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</si>
  <si>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</si>
  <si>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</si>
  <si>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</si>
  <si>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</si>
  <si>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</si>
  <si>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</si>
  <si>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</si>
  <si>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</si>
  <si>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</si>
  <si>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</si>
  <si>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</si>
  <si>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</si>
  <si>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</si>
  <si>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</si>
  <si>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</si>
  <si>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</si>
  <si>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</si>
  <si>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</si>
  <si>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</si>
  <si>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</si>
  <si>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</si>
  <si>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</si>
  <si>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</si>
  <si>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</si>
  <si>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</si>
  <si>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</si>
  <si>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</si>
  <si>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</si>
  <si>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</si>
  <si>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</si>
  <si>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</si>
  <si>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</si>
  <si>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</si>
  <si>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</si>
  <si>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</si>
  <si>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</si>
  <si>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</si>
  <si>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</si>
  <si>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</si>
  <si>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</si>
  <si>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</si>
  <si>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</si>
  <si>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</si>
  <si>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</si>
  <si>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</si>
  <si>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</si>
  <si>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</si>
  <si>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</si>
  <si>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</si>
  <si>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</si>
  <si>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</si>
  <si>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</si>
  <si>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</si>
  <si>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</si>
  <si>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</si>
  <si>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</si>
  <si>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</si>
  <si>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</si>
  <si>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</si>
  <si>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</si>
  <si>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</si>
  <si>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</si>
  <si>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</si>
  <si>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</si>
  <si>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</si>
  <si>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</si>
  <si>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</si>
  <si>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</si>
  <si>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</si>
  <si>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</si>
  <si>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</si>
  <si>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</si>
  <si>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</si>
  <si>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</si>
  <si>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</si>
  <si>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</si>
  <si>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</si>
  <si>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</si>
  <si>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</si>
  <si>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</si>
  <si>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</si>
  <si>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</si>
  <si>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</si>
  <si>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</si>
  <si>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</si>
  <si>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</si>
  <si>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</si>
  <si>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</si>
  <si>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</si>
  <si>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</si>
  <si>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</si>
  <si>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</si>
  <si>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</si>
  <si>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</si>
  <si>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</si>
  <si>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</si>
  <si>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</si>
  <si>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</si>
  <si>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</si>
  <si>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</si>
  <si>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</si>
  <si>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</si>
  <si>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</si>
  <si>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</si>
  <si>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</si>
  <si>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</si>
  <si>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</si>
  <si>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</si>
  <si>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</si>
  <si>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</si>
  <si>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</si>
  <si>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</si>
  <si>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</si>
  <si>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</si>
  <si>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</si>
  <si>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</si>
  <si>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</si>
  <si>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</si>
  <si>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</si>
  <si>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</si>
  <si>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</si>
  <si>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</si>
  <si>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</si>
  <si>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</si>
  <si>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</si>
  <si>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</si>
  <si>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</si>
  <si>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</si>
  <si>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</si>
  <si>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</si>
  <si>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</si>
  <si>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</si>
  <si>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</si>
  <si>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</si>
  <si>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</si>
  <si>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</si>
  <si>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</si>
  <si>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</si>
  <si>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</si>
  <si>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</si>
  <si>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</si>
  <si>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</si>
  <si>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</si>
  <si>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</si>
  <si>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</si>
  <si>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</si>
  <si>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</si>
  <si>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</si>
  <si>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</si>
  <si>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</si>
  <si>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</si>
  <si>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</si>
  <si>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</si>
  <si>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</si>
  <si>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</si>
  <si>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</si>
  <si>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</si>
  <si>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</si>
  <si>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</si>
  <si>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</si>
  <si>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</si>
  <si>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</si>
  <si>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</si>
  <si>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</si>
  <si>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</si>
  <si>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</si>
  <si>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</si>
  <si>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</si>
  <si>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</si>
  <si>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</si>
  <si>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</si>
  <si>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</si>
  <si>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</si>
  <si>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</si>
  <si>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</si>
  <si>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</si>
  <si>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</si>
  <si>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</si>
  <si>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</si>
  <si>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</si>
  <si>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</si>
  <si>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</si>
  <si>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</si>
  <si>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</si>
  <si>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</si>
  <si>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</si>
  <si>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</si>
  <si>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</si>
  <si>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</si>
  <si>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</si>
  <si>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</si>
  <si>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</si>
  <si>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</si>
  <si>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</si>
  <si>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</si>
  <si>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</si>
  <si>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</si>
  <si>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</si>
  <si>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</si>
  <si>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</si>
  <si>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</si>
  <si>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</si>
  <si>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</si>
  <si>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</si>
  <si>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</si>
  <si>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</si>
  <si>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</si>
  <si>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</si>
  <si>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</si>
  <si>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</si>
  <si>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</si>
  <si>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</si>
  <si>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</si>
  <si>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</si>
  <si>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</si>
  <si>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</si>
  <si>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</si>
  <si>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</si>
  <si>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</si>
  <si>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</si>
  <si>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</si>
  <si>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</si>
  <si>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</si>
  <si>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</si>
  <si>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</si>
  <si>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</si>
  <si>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</si>
  <si>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</si>
  <si>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</si>
  <si>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</si>
  <si>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</si>
  <si>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</si>
  <si>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</si>
  <si>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</si>
  <si>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</si>
  <si>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</si>
  <si>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</si>
  <si>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</si>
  <si>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</si>
  <si>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</si>
  <si>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</si>
  <si>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</si>
  <si>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</si>
  <si>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</si>
  <si>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</si>
  <si>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</si>
  <si>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</si>
  <si>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</si>
  <si>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</si>
  <si>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</si>
  <si>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</si>
  <si>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</si>
  <si>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</si>
  <si>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</si>
  <si>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</si>
  <si>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</si>
  <si>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</si>
  <si>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</si>
  <si>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</si>
  <si>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</si>
  <si>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</si>
  <si>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</si>
  <si>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</si>
  <si>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</si>
  <si>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</si>
  <si>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</si>
  <si>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</si>
  <si>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</si>
  <si>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</si>
  <si>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</si>
  <si>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</si>
  <si>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</si>
  <si>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</si>
  <si>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</si>
  <si>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</si>
  <si>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</si>
  <si>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</si>
  <si>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</si>
  <si>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</si>
  <si>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</si>
  <si>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</si>
  <si>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</si>
  <si>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</si>
  <si>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</si>
  <si>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</si>
  <si>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</si>
  <si>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</si>
  <si>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</si>
  <si>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</si>
  <si>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</si>
  <si>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</si>
  <si>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</si>
  <si>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</si>
  <si>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</si>
  <si>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</si>
  <si>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</si>
  <si>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</si>
  <si>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</si>
  <si>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</si>
  <si>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</si>
  <si>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</si>
  <si>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</si>
  <si>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</si>
  <si>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</si>
  <si>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</si>
  <si>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</si>
  <si>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</si>
  <si>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</si>
  <si>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</si>
  <si>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</si>
  <si>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</si>
  <si>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</si>
  <si>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</si>
  <si>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</si>
  <si>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</si>
  <si>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</si>
  <si>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</si>
  <si>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</si>
  <si>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</si>
  <si>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</si>
  <si>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</si>
  <si>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</si>
  <si>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</si>
  <si>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</si>
  <si>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</si>
  <si>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</si>
  <si>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</si>
  <si>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</si>
  <si>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</si>
  <si>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</si>
  <si>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</si>
  <si>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</si>
  <si>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</si>
  <si>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</si>
  <si>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</si>
  <si>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</si>
  <si>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</si>
  <si>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</si>
  <si>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</si>
  <si>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</si>
  <si>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</si>
  <si>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</si>
  <si>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</si>
  <si>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</si>
  <si>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</si>
  <si>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</si>
  <si>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</si>
  <si>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</si>
  <si>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</si>
  <si>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</si>
  <si>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</si>
  <si>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</si>
  <si>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</si>
  <si>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</si>
  <si>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</si>
  <si>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</si>
  <si>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</si>
  <si>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</si>
  <si>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</si>
  <si>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</si>
  <si>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</si>
  <si>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</si>
  <si>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</si>
  <si>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</si>
  <si>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</si>
  <si>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</si>
  <si>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</si>
  <si>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</si>
  <si>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</si>
  <si>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</si>
  <si>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</si>
  <si>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</si>
  <si>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</si>
  <si>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</si>
  <si>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</si>
  <si>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</si>
  <si>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</si>
  <si>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</si>
  <si>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</si>
  <si>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</si>
  <si>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</si>
  <si>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</si>
  <si>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</si>
  <si>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</si>
  <si>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</si>
  <si>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</si>
  <si>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</si>
  <si>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</si>
  <si>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</si>
  <si>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</si>
  <si>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</si>
  <si>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</si>
  <si>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</si>
  <si>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</si>
  <si>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</si>
  <si>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</si>
  <si>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</si>
  <si>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</si>
  <si>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</si>
  <si>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</si>
  <si>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</si>
  <si>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</si>
  <si>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</si>
  <si>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</si>
  <si>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</si>
  <si>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</si>
  <si>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</si>
  <si>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</si>
  <si>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</si>
  <si>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</si>
  <si>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</si>
  <si>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</si>
  <si>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</si>
  <si>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</si>
  <si>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</si>
  <si>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</si>
  <si>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</si>
  <si>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</si>
  <si>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</si>
  <si>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</si>
  <si>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</si>
  <si>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</si>
  <si>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</si>
  <si>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</si>
  <si>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</si>
  <si>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</si>
  <si>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</si>
  <si>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</si>
  <si>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</si>
  <si>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</si>
  <si>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</si>
  <si>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</si>
  <si>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</si>
  <si>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</si>
  <si>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</si>
  <si>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</si>
  <si>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</si>
  <si>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</si>
  <si>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</si>
  <si>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</si>
  <si>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</si>
  <si>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</si>
  <si>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</si>
  <si>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</si>
  <si>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</si>
  <si>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</si>
  <si>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</si>
  <si>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</si>
  <si>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</si>
  <si>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</si>
  <si>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</si>
  <si>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</si>
  <si>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</si>
  <si>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</si>
  <si>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</si>
  <si>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</si>
  <si>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</si>
  <si>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</si>
  <si>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</si>
  <si>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</si>
  <si>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</si>
  <si>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</si>
  <si>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</si>
  <si>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</si>
  <si>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</si>
  <si>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</si>
  <si>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</si>
  <si>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</si>
  <si>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</si>
  <si>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</si>
  <si>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</si>
  <si>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</si>
  <si>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</si>
  <si>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</si>
  <si>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</si>
  <si>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</si>
  <si>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</si>
  <si>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</si>
  <si>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</si>
  <si>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</si>
  <si>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</si>
  <si>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</si>
  <si>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</si>
  <si>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</si>
  <si>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</si>
  <si>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</si>
  <si>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</si>
  <si>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</si>
  <si>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</si>
  <si>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</si>
  <si>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</si>
  <si>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</si>
  <si>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</si>
  <si>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</si>
  <si>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</si>
  <si>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</si>
  <si>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</si>
  <si>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</si>
  <si>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</si>
  <si>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</si>
  <si>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</si>
  <si>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</si>
  <si>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</si>
  <si>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</si>
  <si>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</si>
  <si>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</si>
  <si>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</si>
  <si>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</si>
  <si>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</si>
  <si>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</si>
  <si>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</si>
  <si>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</si>
  <si>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</si>
  <si>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</si>
  <si>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</si>
  <si>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</si>
  <si>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</si>
  <si>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</si>
  <si>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</si>
  <si>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</si>
  <si>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</si>
  <si>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</si>
  <si>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</si>
  <si>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</si>
  <si>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</si>
  <si>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</si>
  <si>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</si>
  <si>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</si>
  <si>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</si>
  <si>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</si>
  <si>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</si>
  <si>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</si>
  <si>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</si>
  <si>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</si>
  <si>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</si>
  <si>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</si>
  <si>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</si>
  <si>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</si>
  <si>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</si>
  <si>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</si>
  <si>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</si>
  <si>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</si>
  <si>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</si>
  <si>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</si>
  <si>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</si>
  <si>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</si>
  <si>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</si>
  <si>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</si>
  <si>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</si>
  <si>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</si>
  <si>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</si>
  <si>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</si>
  <si>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</si>
  <si>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</si>
  <si>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</si>
  <si>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</si>
  <si>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</si>
  <si>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</si>
  <si>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</si>
  <si>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</si>
  <si>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</si>
  <si>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</si>
  <si>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</si>
  <si>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</si>
  <si>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</si>
  <si>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</si>
  <si>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</si>
  <si>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</si>
  <si>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</si>
  <si>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</si>
  <si>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</si>
  <si>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</si>
  <si>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</si>
  <si>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</si>
  <si>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</si>
  <si>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</si>
  <si>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</si>
  <si>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</si>
  <si>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</si>
  <si>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</si>
  <si>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</si>
  <si>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</si>
  <si>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</si>
  <si>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</si>
  <si>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</si>
  <si>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</si>
  <si>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</si>
  <si>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</si>
  <si>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</si>
  <si>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</si>
  <si>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</si>
  <si>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</si>
  <si>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</si>
  <si>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</si>
  <si>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</si>
  <si>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</si>
  <si>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</si>
  <si>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</si>
  <si>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</si>
  <si>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</si>
  <si>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</si>
  <si>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</si>
  <si>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</si>
  <si>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</si>
  <si>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</si>
  <si>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</si>
  <si>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</si>
  <si>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</si>
  <si>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</si>
  <si>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</si>
  <si>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</si>
  <si>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</si>
  <si>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</si>
  <si>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</si>
  <si>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</si>
  <si>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</si>
  <si>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</si>
  <si>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</si>
  <si>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</si>
  <si>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</si>
  <si>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</si>
  <si>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</si>
  <si>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</si>
  <si>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</si>
  <si>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</si>
  <si>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</si>
  <si>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</si>
  <si>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</si>
  <si>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</si>
  <si>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</si>
  <si>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</si>
  <si>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</si>
  <si>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</si>
  <si>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</si>
  <si>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</si>
  <si>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</si>
  <si>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</si>
  <si>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</si>
  <si>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</si>
  <si>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</si>
  <si>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</si>
  <si>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</si>
  <si>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</si>
  <si>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</si>
  <si>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</si>
  <si>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</si>
  <si>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</si>
  <si>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</si>
  <si>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</si>
  <si>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</si>
  <si>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</si>
  <si>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</si>
  <si>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</si>
  <si>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</si>
  <si>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</si>
  <si>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</si>
  <si>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</si>
  <si>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</si>
  <si>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</si>
  <si>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</si>
  <si>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</si>
  <si>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</si>
  <si>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</si>
  <si>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</si>
  <si>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</si>
  <si>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</si>
  <si>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</si>
  <si>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</si>
  <si>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</si>
  <si>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</si>
  <si>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</si>
  <si>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</si>
  <si>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</si>
  <si>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</si>
  <si>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</si>
  <si>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</si>
  <si>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</si>
  <si>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</si>
  <si>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</si>
  <si>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</si>
  <si>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</si>
  <si>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</si>
  <si>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</si>
  <si>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</si>
  <si>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</si>
  <si>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</si>
  <si>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</si>
  <si>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</si>
  <si>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</si>
  <si>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</si>
  <si>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</si>
  <si>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</si>
  <si>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</si>
  <si>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</si>
  <si>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</si>
  <si>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</si>
  <si>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</si>
  <si>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</si>
  <si>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</si>
  <si>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</si>
  <si>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</si>
  <si>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</si>
  <si>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</si>
  <si>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</si>
  <si>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</si>
  <si>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</si>
  <si>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</si>
  <si>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</si>
  <si>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</si>
  <si>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</si>
  <si>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</si>
  <si>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</si>
  <si>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</si>
  <si>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</si>
  <si>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</si>
  <si>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</si>
  <si>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</si>
  <si>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</si>
  <si>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</si>
  <si>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</si>
  <si>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</si>
  <si>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</si>
  <si>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</si>
  <si>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</si>
  <si>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</si>
  <si>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</si>
  <si>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</si>
  <si>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</si>
  <si>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</si>
  <si>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</si>
  <si>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</si>
  <si>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</si>
  <si>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</si>
  <si>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</si>
  <si>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</si>
  <si>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</si>
  <si>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</si>
  <si>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</si>
  <si>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</si>
  <si>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</si>
  <si>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</si>
  <si>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</si>
  <si>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</si>
  <si>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</si>
  <si>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</si>
  <si>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</si>
  <si>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</si>
  <si>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</si>
  <si>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</si>
  <si>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</si>
  <si>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</si>
  <si>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</si>
  <si>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</si>
  <si>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</si>
  <si>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</si>
  <si>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</si>
  <si>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</si>
  <si>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</si>
  <si>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</si>
  <si>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</si>
  <si>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</si>
  <si>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</si>
  <si>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</si>
  <si>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</si>
  <si>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</si>
  <si>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</si>
  <si>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</si>
  <si>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</si>
  <si>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</si>
  <si>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</si>
  <si>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</si>
  <si>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</si>
  <si>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</si>
  <si>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</si>
  <si>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</si>
  <si>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</si>
  <si>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</si>
  <si>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</si>
  <si>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</si>
  <si>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</si>
  <si>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</si>
  <si>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</si>
  <si>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</si>
  <si>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</si>
  <si>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</si>
  <si>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</si>
  <si>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</si>
  <si>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</si>
  <si>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</si>
  <si>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</si>
  <si>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</si>
  <si>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</si>
  <si>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</si>
  <si>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</si>
  <si>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</si>
  <si>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</si>
  <si>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</si>
  <si>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</si>
  <si>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</si>
  <si>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</si>
  <si>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</si>
  <si>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</si>
  <si>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</si>
  <si>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</si>
  <si>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</si>
  <si>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</si>
  <si>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</si>
  <si>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</si>
  <si>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</si>
  <si>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</si>
  <si>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</si>
  <si>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</si>
  <si>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</si>
  <si>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</si>
  <si>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</si>
  <si>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</si>
  <si>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</si>
  <si>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</si>
  <si>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</si>
  <si>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</si>
  <si>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</si>
  <si>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</si>
  <si>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</si>
  <si>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</si>
  <si>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</si>
  <si>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</si>
  <si>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</si>
  <si>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</si>
  <si>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</si>
  <si>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</si>
  <si>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</si>
  <si>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</si>
  <si>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</si>
  <si>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</si>
  <si>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</si>
  <si>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</si>
  <si>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</si>
  <si>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</si>
  <si>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</si>
  <si>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</si>
  <si>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</si>
  <si>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</si>
  <si>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</si>
  <si>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</si>
  <si>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</si>
  <si>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</si>
  <si>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</si>
  <si>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</si>
  <si>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</si>
  <si>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</si>
  <si>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</si>
  <si>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</si>
  <si>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</si>
  <si>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</si>
  <si>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</si>
  <si>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</si>
  <si>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</si>
  <si>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</si>
  <si>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</si>
  <si>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</si>
  <si>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</si>
  <si>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</si>
  <si>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</si>
  <si>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</si>
  <si>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</si>
  <si>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</si>
  <si>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</si>
  <si>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</si>
  <si>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</si>
  <si>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</si>
  <si>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</si>
  <si>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</si>
  <si>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</si>
  <si>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</si>
  <si>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</si>
  <si>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</si>
  <si>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</si>
  <si>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</si>
  <si>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</si>
  <si>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</si>
  <si>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</si>
  <si>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</si>
  <si>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</si>
  <si>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</si>
  <si>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</si>
  <si>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</si>
  <si>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</si>
  <si>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</si>
  <si>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</si>
  <si>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</si>
  <si>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</si>
  <si>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</si>
  <si>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</si>
  <si>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</si>
  <si>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</si>
  <si>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</si>
  <si>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</si>
  <si>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</si>
  <si>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</si>
  <si>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</si>
  <si>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</si>
  <si>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</si>
  <si>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</si>
  <si>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</si>
  <si>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</si>
  <si>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</si>
  <si>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</si>
  <si>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</si>
  <si>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</si>
  <si>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</si>
  <si>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</si>
  <si>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</si>
  <si>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</si>
  <si>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</si>
  <si>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</si>
  <si>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</si>
  <si>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</si>
  <si>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</si>
  <si>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</si>
  <si>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</si>
  <si>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</si>
  <si>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</si>
  <si>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</si>
  <si>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</si>
  <si>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</si>
  <si>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</si>
  <si>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</si>
  <si>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</si>
  <si>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</si>
  <si>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</si>
  <si>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</si>
  <si>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</si>
  <si>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</si>
  <si>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</si>
  <si>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</si>
  <si>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</si>
  <si>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</si>
  <si>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</si>
  <si>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</si>
  <si>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</si>
  <si>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</si>
  <si>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</si>
  <si>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</si>
  <si>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</si>
  <si>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</si>
  <si>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</si>
  <si>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</si>
  <si>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</si>
  <si>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</si>
  <si>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</si>
  <si>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</si>
  <si>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</si>
  <si>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</si>
  <si>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</si>
  <si>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</si>
  <si>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</si>
  <si>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</si>
  <si>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</si>
  <si>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</si>
  <si>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</si>
  <si>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</si>
  <si>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</si>
  <si>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</si>
  <si>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</si>
  <si>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</si>
  <si>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</si>
  <si>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</si>
  <si>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</si>
  <si>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</si>
  <si>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</si>
  <si>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</si>
  <si>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</si>
  <si>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</si>
  <si>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</si>
  <si>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</si>
  <si>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</si>
  <si>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</si>
  <si>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</si>
  <si>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</si>
  <si>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</si>
  <si>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</si>
  <si>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</si>
  <si>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</si>
  <si>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</si>
  <si>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</si>
  <si>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</si>
  <si>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</si>
  <si>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</si>
  <si>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</si>
  <si>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</si>
  <si>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</si>
  <si>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</si>
  <si>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</si>
  <si>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</si>
  <si>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</si>
  <si>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</si>
  <si>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</si>
  <si>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</si>
  <si>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</si>
  <si>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</si>
  <si>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</si>
  <si>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</si>
  <si>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</si>
  <si>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</si>
  <si>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</si>
  <si>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</si>
  <si>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</si>
  <si>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</si>
  <si>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</si>
  <si>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</si>
  <si>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</si>
  <si>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</si>
  <si>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</si>
  <si>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</si>
  <si>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</si>
  <si>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</si>
  <si>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</si>
  <si>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</si>
  <si>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</si>
  <si>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</si>
  <si>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</si>
  <si>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</si>
  <si>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</si>
  <si>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</si>
  <si>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</si>
  <si>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</si>
  <si>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</si>
  <si>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</si>
  <si>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</si>
  <si>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</si>
  <si>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</si>
  <si>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</si>
  <si>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</si>
  <si>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</si>
  <si>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</si>
  <si>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</si>
  <si>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</si>
  <si>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</si>
  <si>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</si>
  <si>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</si>
  <si>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</si>
  <si>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</si>
  <si>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</si>
  <si>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</si>
  <si>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</si>
  <si>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</si>
  <si>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</si>
  <si>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</si>
  <si>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</si>
  <si>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</si>
  <si>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</si>
  <si>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</si>
  <si>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</si>
  <si>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</si>
  <si>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</si>
  <si>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</si>
  <si>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</si>
  <si>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</si>
  <si>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</si>
  <si>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</si>
  <si>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</si>
  <si>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</si>
  <si>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</si>
  <si>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</si>
  <si>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</si>
  <si>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</si>
  <si>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</si>
  <si>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</si>
  <si>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</si>
  <si>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</si>
  <si>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</si>
  <si>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</si>
  <si>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</si>
  <si>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</si>
  <si>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</si>
  <si>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</si>
  <si>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</si>
  <si>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</si>
  <si>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</si>
  <si>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</si>
  <si>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</si>
  <si>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</si>
  <si>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</si>
  <si>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</si>
  <si>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</si>
  <si>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</si>
  <si>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</si>
  <si>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</si>
  <si>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</si>
  <si>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</si>
  <si>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</si>
  <si>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</si>
  <si>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</si>
  <si>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</si>
  <si>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</si>
  <si>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</si>
  <si>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</si>
  <si>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</si>
  <si>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</si>
  <si>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</si>
  <si>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</si>
  <si>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</si>
  <si>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</si>
  <si>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</si>
  <si>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</si>
  <si>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</si>
  <si>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</si>
  <si>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</si>
  <si>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</si>
  <si>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</si>
  <si>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</si>
  <si>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</si>
  <si>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</si>
  <si>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</si>
  <si>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</si>
  <si>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</si>
  <si>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</si>
  <si>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</si>
  <si>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</si>
  <si>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</si>
  <si>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</si>
  <si>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</si>
  <si>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</si>
  <si>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</si>
  <si>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</si>
  <si>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</si>
  <si>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</si>
  <si>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</si>
  <si>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</si>
  <si>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</si>
  <si>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</si>
  <si>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</si>
  <si>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</si>
  <si>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</si>
  <si>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</si>
  <si>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</si>
  <si>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</si>
  <si>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</si>
  <si>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</si>
  <si>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</si>
  <si>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</si>
  <si>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</si>
  <si>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</si>
  <si>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</si>
  <si>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</si>
  <si>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</si>
  <si>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</si>
  <si>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</si>
  <si>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</si>
  <si>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</si>
  <si>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</si>
  <si>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</si>
  <si>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</si>
  <si>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</si>
  <si>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</si>
  <si>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</si>
  <si>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</si>
  <si>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</si>
  <si>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</si>
  <si>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</si>
  <si>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</si>
  <si>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</si>
  <si>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</si>
  <si>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</si>
  <si>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</si>
  <si>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</si>
  <si>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</si>
  <si>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</si>
  <si>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</si>
  <si>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</si>
  <si>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</si>
  <si>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</si>
  <si>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</si>
  <si>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</si>
  <si>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</si>
  <si>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</si>
  <si>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</si>
  <si>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</si>
  <si>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</si>
  <si>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</si>
  <si>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</si>
  <si>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</si>
  <si>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</si>
  <si>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</si>
  <si>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</si>
  <si>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</si>
  <si>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</si>
  <si>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</si>
  <si>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</si>
  <si>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</si>
  <si>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</si>
  <si>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</si>
  <si>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</si>
  <si>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</si>
  <si>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</si>
  <si>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</si>
  <si>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</si>
  <si>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</si>
  <si>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</si>
  <si>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</si>
  <si>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</si>
  <si>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</si>
  <si>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</si>
  <si>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</si>
  <si>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</si>
  <si>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</si>
  <si>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</si>
  <si>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</si>
  <si>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</si>
  <si>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</si>
  <si>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</si>
  <si>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</si>
  <si>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</si>
  <si>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</si>
  <si>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</si>
  <si>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</si>
  <si>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</si>
  <si>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</si>
  <si>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</si>
  <si>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</si>
  <si>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</si>
  <si>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</si>
  <si>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</si>
  <si>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</si>
  <si>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</si>
  <si>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</si>
  <si>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</si>
  <si>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</si>
  <si>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</si>
  <si>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</si>
  <si>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</si>
  <si>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</si>
  <si>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</si>
  <si>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</si>
  <si>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</si>
  <si>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</si>
  <si>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</si>
  <si>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</si>
  <si>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</si>
  <si>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</si>
  <si>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</si>
  <si>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</si>
  <si>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</si>
  <si>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</si>
  <si>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</si>
  <si>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</si>
  <si>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</si>
  <si>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</si>
  <si>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</si>
  <si>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</si>
  <si>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</si>
  <si>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</si>
  <si>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</si>
  <si>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</si>
  <si>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</si>
  <si>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</si>
  <si>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</si>
  <si>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</si>
  <si>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</si>
  <si>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</si>
  <si>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</si>
  <si>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</si>
  <si>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</si>
  <si>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</si>
  <si>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</si>
  <si>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</si>
  <si>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</si>
  <si>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</si>
  <si>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</si>
  <si>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</si>
  <si>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</si>
  <si>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</si>
  <si>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</si>
  <si>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</si>
  <si>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</si>
  <si>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</si>
  <si>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</si>
  <si>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</si>
  <si>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</si>
  <si>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</si>
  <si>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</si>
  <si>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</si>
  <si>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</si>
  <si>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</si>
  <si>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</si>
  <si>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</si>
  <si>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</si>
  <si>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</si>
  <si>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</si>
  <si>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</si>
  <si>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</si>
  <si>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</si>
  <si>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</si>
  <si>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</si>
  <si>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</si>
  <si>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</si>
  <si>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</si>
  <si>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</si>
  <si>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</si>
  <si>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</si>
  <si>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</si>
  <si>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</si>
  <si>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</si>
  <si>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</si>
  <si>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</si>
  <si>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</si>
  <si>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</si>
  <si>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</si>
  <si>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</si>
  <si>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</si>
  <si>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</si>
  <si>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</si>
  <si>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</si>
  <si>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</si>
  <si>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</si>
  <si>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</si>
  <si>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</si>
  <si>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</si>
  <si>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</si>
  <si>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</si>
  <si>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</si>
  <si>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</si>
  <si>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</si>
  <si>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</si>
  <si>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</si>
  <si>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</si>
  <si>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</si>
  <si>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</si>
  <si>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</si>
  <si>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</si>
  <si>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</si>
  <si>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</si>
  <si>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</si>
  <si>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</si>
  <si>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</si>
  <si>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</si>
  <si>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</si>
  <si>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</si>
  <si>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</si>
  <si>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</si>
  <si>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</si>
  <si>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</si>
  <si>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</si>
  <si>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</si>
  <si>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</si>
  <si>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</si>
  <si>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</si>
  <si>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</si>
  <si>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</si>
  <si>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</si>
  <si>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</si>
  <si>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</si>
  <si>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</si>
  <si>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</si>
  <si>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</si>
  <si>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</si>
  <si>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</si>
  <si>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</si>
  <si>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</si>
  <si>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</si>
  <si>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</si>
  <si>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</si>
  <si>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</si>
  <si>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</si>
  <si>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</si>
  <si>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</si>
  <si>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</si>
  <si>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</si>
  <si>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</si>
  <si>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</si>
  <si>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</si>
  <si>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</si>
  <si>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</si>
  <si>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</si>
  <si>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</si>
  <si>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</si>
  <si>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</si>
  <si>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</si>
  <si>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</si>
  <si>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</si>
  <si>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</si>
  <si>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</si>
  <si>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</si>
  <si>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</si>
  <si>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</si>
  <si>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</si>
  <si>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</si>
  <si>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</si>
  <si>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</si>
  <si>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</si>
  <si>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</si>
  <si>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</si>
  <si>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</si>
  <si>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</si>
  <si>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</si>
  <si>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</si>
  <si>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</si>
  <si>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</si>
  <si>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</si>
  <si>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</si>
  <si>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</si>
  <si>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</si>
  <si>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</si>
  <si>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</si>
  <si>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</si>
  <si>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</si>
  <si>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</si>
  <si>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</si>
  <si>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</si>
  <si>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</si>
  <si>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</si>
  <si>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</si>
  <si>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</si>
  <si>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</si>
  <si>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</si>
  <si>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</si>
  <si>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</si>
  <si>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</si>
  <si>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</si>
  <si>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</si>
  <si>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</si>
  <si>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</si>
  <si>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</si>
  <si>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</si>
  <si>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</si>
  <si>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</si>
  <si>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</si>
  <si>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</si>
  <si>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</si>
  <si>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</si>
  <si>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</si>
  <si>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</si>
  <si>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</si>
  <si>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</si>
  <si>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</si>
  <si>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</si>
  <si>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</si>
  <si>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</si>
  <si>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</si>
  <si>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</si>
  <si>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</si>
  <si>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</si>
  <si>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</si>
  <si>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</si>
  <si>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</si>
  <si>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</si>
  <si>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</si>
  <si>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</si>
  <si>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</si>
  <si>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</si>
  <si>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</si>
  <si>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</si>
  <si>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</si>
  <si>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</si>
  <si>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</si>
  <si>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</si>
  <si>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</si>
  <si>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</si>
  <si>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</si>
  <si>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</si>
  <si>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</si>
  <si>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</si>
  <si>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</si>
  <si>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</si>
  <si>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</si>
  <si>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</si>
  <si>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</si>
  <si>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</si>
  <si>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</si>
  <si>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</si>
  <si>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</si>
  <si>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</si>
  <si>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</si>
  <si>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</si>
  <si>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</si>
  <si>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</si>
  <si>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</si>
  <si>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</si>
  <si>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</si>
  <si>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</si>
  <si>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</si>
  <si>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</si>
  <si>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</si>
  <si>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</si>
  <si>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</si>
  <si>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</si>
  <si>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</si>
  <si>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</si>
  <si>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</si>
  <si>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</si>
  <si>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</si>
  <si>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</si>
  <si>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</si>
  <si>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</si>
  <si>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</si>
  <si>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</si>
  <si>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</si>
  <si>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</si>
  <si>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</si>
  <si>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</si>
  <si>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</si>
  <si>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</si>
  <si>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</si>
  <si>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</si>
  <si>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</si>
  <si>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</si>
  <si>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</si>
  <si>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</si>
  <si>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</si>
  <si>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</si>
  <si>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</si>
  <si>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</si>
  <si>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</si>
  <si>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</si>
  <si>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</si>
  <si>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</si>
  <si>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</si>
  <si>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</si>
  <si>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</si>
  <si>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</si>
  <si>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</si>
  <si>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</si>
  <si>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</si>
  <si>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</si>
  <si>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</si>
  <si>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</si>
  <si>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</si>
  <si>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</si>
  <si>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</si>
  <si>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</si>
  <si>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</si>
  <si>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</si>
  <si>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</si>
  <si>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</si>
  <si>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</si>
  <si>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</si>
  <si>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</si>
  <si>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</si>
  <si>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</si>
  <si>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</si>
  <si>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</si>
  <si>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</si>
  <si>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</si>
  <si>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</si>
  <si>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</si>
  <si>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</si>
  <si>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</si>
  <si>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</si>
  <si>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</si>
  <si>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</si>
  <si>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</si>
  <si>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</si>
  <si>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</si>
  <si>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</si>
  <si>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</si>
  <si>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</si>
  <si>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</si>
  <si>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</si>
  <si>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</si>
  <si>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</si>
  <si>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</si>
  <si>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</si>
  <si>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</si>
  <si>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</si>
  <si>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</si>
  <si>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</si>
  <si>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</si>
  <si>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</si>
  <si>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</si>
  <si>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</si>
  <si>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</si>
  <si>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</si>
  <si>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</si>
  <si>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</si>
  <si>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</si>
  <si>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</si>
  <si>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</si>
  <si>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</si>
  <si>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</si>
  <si>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</si>
  <si>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</si>
  <si>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</si>
  <si>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</si>
  <si>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</si>
  <si>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</si>
  <si>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</si>
  <si>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</si>
  <si>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</si>
  <si>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</si>
  <si>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</si>
  <si>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</si>
  <si>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</si>
  <si>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</si>
  <si>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</si>
  <si>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</si>
  <si>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</si>
  <si>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</si>
  <si>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</si>
  <si>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</si>
  <si>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</si>
  <si>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</si>
  <si>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</si>
  <si>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</si>
  <si>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</si>
  <si>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</si>
  <si>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</si>
  <si>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</si>
  <si>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</si>
  <si>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</si>
  <si>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</si>
  <si>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</si>
  <si>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</si>
  <si>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</si>
  <si>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</si>
  <si>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</si>
  <si>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</si>
  <si>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</si>
  <si>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</si>
  <si>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</si>
  <si>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</si>
  <si>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</si>
  <si>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</si>
  <si>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</si>
  <si>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</si>
  <si>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</si>
  <si>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</si>
  <si>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</si>
  <si>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</si>
  <si>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</si>
  <si>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</si>
  <si>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</si>
  <si>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</si>
  <si>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</si>
  <si>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</si>
  <si>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</si>
  <si>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</si>
  <si>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</si>
  <si>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</si>
  <si>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</si>
  <si>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</si>
  <si>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</si>
  <si>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</si>
  <si>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</si>
  <si>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</si>
  <si>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</si>
  <si>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</si>
  <si>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</si>
  <si>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</si>
  <si>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</si>
  <si>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</si>
  <si>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</si>
  <si>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</si>
  <si>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</si>
  <si>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</si>
  <si>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</si>
  <si>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</si>
  <si>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</si>
  <si>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</si>
  <si>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</si>
  <si>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</si>
  <si>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</si>
  <si>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</si>
  <si>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</si>
  <si>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</si>
  <si>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</si>
  <si>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</si>
  <si>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</si>
  <si>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</si>
  <si>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</si>
  <si>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</si>
  <si>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</si>
  <si>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</si>
  <si>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</si>
  <si>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</si>
  <si>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</si>
  <si>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</si>
  <si>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</si>
  <si>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</si>
  <si>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</si>
  <si>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</si>
  <si>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</si>
  <si>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</si>
  <si>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</si>
  <si>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</si>
  <si>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</si>
  <si>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</si>
  <si>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</si>
  <si>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</si>
  <si>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</si>
  <si>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</si>
  <si>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</si>
  <si>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</si>
  <si>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</si>
  <si>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</si>
  <si>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</si>
  <si>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</si>
  <si>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</si>
  <si>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</si>
  <si>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</si>
  <si>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</si>
  <si>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</si>
  <si>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</si>
  <si>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</si>
  <si>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</si>
  <si>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</si>
  <si>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</si>
  <si>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</si>
  <si>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</si>
  <si>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</si>
  <si>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</si>
  <si>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</si>
  <si>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</si>
  <si>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</si>
  <si>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</si>
  <si>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</si>
  <si>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</si>
  <si>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</si>
  <si>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</si>
  <si>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</si>
  <si>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</si>
  <si>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</si>
  <si>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</si>
  <si>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</si>
  <si>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</si>
  <si>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</si>
  <si>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</si>
  <si>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</si>
  <si>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</si>
  <si>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</si>
  <si>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</si>
  <si>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</si>
  <si>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</si>
  <si>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</si>
  <si>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</si>
  <si>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</si>
  <si>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</si>
  <si>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</si>
  <si>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</si>
  <si>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</si>
  <si>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</si>
  <si>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</si>
  <si>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</si>
  <si>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</si>
  <si>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</si>
  <si>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</si>
  <si>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</si>
  <si>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</si>
  <si>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</si>
  <si>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</si>
  <si>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</si>
  <si>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</si>
  <si>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</si>
  <si>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</si>
  <si>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</si>
  <si>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</si>
  <si>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</si>
  <si>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</si>
  <si>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</si>
  <si>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</si>
  <si>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</si>
  <si>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</si>
  <si>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</si>
  <si>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</si>
  <si>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</si>
  <si>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</si>
  <si>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</si>
  <si>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</si>
  <si>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</si>
  <si>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</si>
  <si>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</si>
  <si>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</si>
  <si>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</si>
  <si>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</si>
  <si>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</si>
  <si>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</si>
  <si>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</si>
  <si>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</si>
  <si>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</si>
  <si>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</si>
  <si>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</si>
  <si>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</si>
  <si>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</si>
  <si>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</si>
  <si>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</si>
  <si>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</si>
  <si>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</si>
  <si>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</si>
  <si>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</si>
  <si>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</si>
  <si>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</si>
  <si>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</si>
  <si>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</si>
  <si>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</si>
  <si>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</si>
  <si>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</si>
  <si>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</si>
  <si>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</si>
  <si>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</si>
  <si>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</si>
  <si>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</si>
  <si>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</si>
  <si>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</si>
  <si>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</si>
  <si>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</si>
  <si>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</si>
  <si>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</si>
  <si>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</si>
  <si>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</si>
  <si>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</si>
  <si>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</si>
  <si>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</si>
  <si>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</si>
  <si>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</si>
  <si>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</si>
  <si>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</si>
  <si>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</si>
  <si>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</si>
  <si>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</si>
  <si>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</si>
  <si>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</si>
  <si>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</si>
  <si>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</si>
  <si>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</si>
  <si>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</si>
  <si>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</si>
  <si>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</si>
  <si>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</si>
  <si>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</si>
  <si>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</si>
  <si>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</si>
  <si>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</si>
  <si>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</si>
  <si>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</si>
  <si>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</si>
  <si>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</si>
  <si>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</si>
  <si>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</si>
  <si>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</si>
  <si>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</si>
  <si>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</si>
  <si>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</si>
  <si>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</si>
  <si>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</si>
  <si>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</si>
  <si>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</si>
  <si>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</si>
  <si>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</si>
  <si>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</si>
  <si>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</si>
  <si>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</si>
  <si>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</si>
  <si>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</si>
  <si>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</si>
  <si>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</si>
  <si>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</si>
  <si>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</si>
  <si>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</si>
  <si>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</si>
  <si>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</si>
  <si>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</si>
  <si>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</si>
  <si>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</si>
  <si>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</si>
  <si>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</si>
  <si>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</si>
  <si>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</si>
  <si>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</si>
  <si>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</si>
  <si>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</si>
  <si>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</si>
  <si>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</si>
  <si>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</si>
  <si>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</si>
  <si>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</si>
  <si>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</si>
  <si>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</si>
  <si>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</si>
  <si>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</si>
  <si>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</si>
  <si>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</si>
  <si>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</si>
  <si>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</si>
  <si>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</si>
  <si>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</si>
  <si>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</si>
  <si>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</si>
  <si>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</si>
  <si>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</si>
  <si>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</si>
  <si>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</si>
  <si>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</si>
  <si>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</si>
  <si>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</si>
  <si>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</si>
  <si>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</si>
  <si>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</si>
  <si>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</si>
  <si>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</si>
  <si>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</si>
  <si>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</si>
  <si>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</si>
  <si>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</si>
  <si>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</si>
  <si>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</si>
  <si>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</si>
  <si>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</si>
  <si>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</si>
  <si>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</si>
  <si>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</si>
  <si>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</si>
  <si>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</si>
  <si>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</si>
  <si>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</si>
  <si>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</si>
  <si>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</si>
  <si>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</si>
  <si>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</si>
  <si>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</si>
  <si>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</si>
  <si>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</si>
  <si>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</si>
  <si>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</si>
  <si>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</si>
  <si>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</si>
  <si>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</si>
  <si>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</si>
  <si>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</si>
  <si>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</si>
  <si>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</si>
  <si>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</si>
  <si>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</si>
  <si>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</si>
  <si>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</si>
  <si>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</si>
  <si>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</si>
  <si>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</si>
  <si>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</si>
  <si>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</si>
  <si>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</si>
  <si>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</si>
  <si>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</si>
  <si>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</si>
  <si>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</si>
  <si>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</si>
  <si>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</si>
  <si>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</si>
  <si>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</si>
  <si>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</si>
  <si>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</si>
  <si>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</si>
  <si>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</si>
  <si>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</si>
  <si>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</si>
  <si>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</si>
  <si>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</si>
  <si>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</si>
  <si>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</si>
  <si>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</si>
  <si>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</si>
  <si>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</si>
  <si>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</si>
  <si>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</si>
  <si>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</si>
  <si>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</si>
  <si>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</si>
  <si>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</si>
  <si>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</si>
  <si>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</si>
  <si>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</si>
  <si>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</si>
  <si>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</si>
  <si>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</si>
  <si>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</si>
  <si>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</si>
  <si>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</si>
  <si>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</si>
  <si>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</si>
  <si>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</si>
  <si>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</si>
  <si>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</si>
  <si>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</si>
  <si>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</si>
  <si>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</si>
  <si>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</si>
  <si>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</si>
  <si>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</si>
  <si>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</si>
  <si>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</si>
  <si>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</si>
  <si>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</si>
  <si>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</si>
  <si>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</si>
  <si>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</si>
  <si>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</si>
  <si>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</si>
  <si>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</si>
  <si>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</si>
  <si>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</si>
  <si>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</si>
  <si>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</si>
  <si>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</si>
  <si>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</si>
  <si>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</si>
  <si>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</si>
  <si>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</si>
  <si>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</si>
  <si>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</si>
  <si>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</si>
  <si>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</si>
  <si>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</si>
  <si>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</si>
  <si>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</si>
  <si>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</si>
  <si>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</si>
  <si>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</si>
  <si>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</si>
  <si>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</si>
  <si>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</si>
  <si>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</si>
  <si>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</si>
  <si>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</si>
  <si>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</si>
  <si>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</si>
  <si>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</si>
  <si>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</si>
  <si>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</si>
  <si>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</si>
  <si>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</si>
  <si>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</si>
  <si>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</si>
  <si>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</si>
  <si>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</si>
  <si>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</si>
  <si>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</si>
  <si>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</si>
  <si>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</si>
  <si>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</si>
  <si>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</si>
  <si>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</si>
  <si>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</si>
  <si>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</si>
  <si>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</si>
  <si>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</si>
  <si>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</si>
  <si>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</si>
  <si>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</si>
  <si>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</si>
  <si>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</si>
  <si>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</si>
  <si>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</si>
  <si>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</si>
  <si>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</si>
  <si>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</si>
  <si>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</si>
  <si>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</si>
  <si>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</si>
  <si>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</si>
  <si>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</si>
  <si>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</si>
  <si>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</si>
  <si>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</si>
  <si>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</si>
  <si>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</si>
  <si>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</si>
  <si>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</si>
  <si>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</si>
  <si>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</si>
  <si>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</si>
  <si>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</si>
  <si>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</si>
  <si>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</si>
  <si>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</si>
  <si>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</si>
  <si>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</si>
  <si>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</si>
  <si>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</si>
  <si>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</si>
  <si>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</si>
  <si>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</si>
  <si>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</si>
  <si>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</si>
  <si>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</si>
  <si>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</si>
  <si>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</si>
  <si>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</si>
  <si>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</si>
  <si>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</si>
  <si>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</si>
  <si>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</si>
  <si>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</si>
  <si>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</si>
  <si>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</si>
  <si>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</si>
  <si>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</si>
  <si>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</si>
  <si>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</si>
  <si>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</si>
  <si>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</si>
  <si>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</si>
  <si>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</si>
  <si>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</si>
  <si>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</si>
  <si>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</si>
  <si>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</si>
  <si>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</si>
  <si>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</si>
  <si>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</si>
  <si>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</si>
  <si>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</si>
  <si>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</si>
  <si>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</si>
  <si>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</si>
  <si>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</si>
  <si>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</si>
  <si>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</si>
  <si>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</si>
  <si>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</si>
  <si>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</si>
  <si>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</si>
  <si>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</si>
  <si>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</si>
  <si>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</si>
  <si>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</si>
  <si>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</si>
  <si>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</si>
  <si>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</si>
  <si>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</si>
  <si>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</si>
  <si>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</si>
  <si>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</si>
  <si>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</si>
  <si>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</si>
  <si>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</si>
  <si>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</si>
  <si>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</si>
  <si>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</si>
  <si>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</si>
  <si>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</si>
  <si>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</si>
  <si>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</si>
  <si>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</si>
  <si>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</si>
  <si>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</si>
  <si>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</si>
  <si>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</si>
  <si>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</si>
  <si>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</si>
  <si>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</si>
  <si>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</si>
  <si>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</si>
  <si>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</si>
  <si>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</si>
  <si>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</si>
  <si>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</si>
  <si>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</si>
  <si>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</si>
  <si>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</si>
  <si>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</si>
  <si>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</si>
  <si>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</si>
  <si>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</si>
  <si>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</si>
  <si>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</si>
  <si>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</si>
  <si>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</si>
  <si>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</si>
  <si>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</si>
  <si>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</si>
  <si>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</si>
  <si>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</si>
  <si>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</si>
  <si>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</si>
  <si>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</si>
  <si>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</si>
  <si>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</si>
  <si>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</si>
  <si>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</si>
  <si>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</si>
  <si>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</si>
  <si>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</si>
  <si>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</si>
  <si>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</si>
  <si>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</si>
  <si>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</si>
  <si>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</si>
  <si>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</si>
  <si>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</si>
  <si>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</si>
  <si>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</si>
  <si>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</si>
  <si>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</si>
  <si>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</si>
  <si>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</si>
  <si>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</si>
  <si>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</si>
  <si>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</si>
  <si>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</si>
  <si>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</si>
  <si>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</si>
  <si>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</si>
  <si>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</si>
  <si>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</si>
  <si>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</si>
  <si>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</si>
  <si>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</si>
  <si>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</si>
  <si>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</si>
  <si>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</si>
  <si>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</si>
  <si>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</si>
  <si>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</si>
  <si>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</si>
  <si>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</si>
  <si>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</si>
  <si>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</si>
  <si>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</si>
  <si>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</si>
  <si>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</si>
  <si>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</si>
  <si>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</si>
  <si>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</si>
  <si>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</si>
  <si>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</si>
  <si>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</si>
  <si>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</si>
  <si>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</si>
  <si>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</si>
  <si>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</si>
  <si>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</si>
  <si>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</si>
  <si>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</si>
  <si>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</si>
  <si>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</si>
  <si>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</si>
  <si>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</si>
  <si>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</si>
  <si>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</si>
  <si>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</si>
  <si>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</si>
  <si>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</si>
  <si>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</si>
  <si>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</si>
  <si>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</si>
  <si>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</si>
  <si>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</si>
  <si>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</si>
  <si>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</si>
  <si>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</si>
  <si>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</si>
  <si>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</si>
  <si>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</si>
  <si>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</si>
  <si>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</si>
  <si>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</si>
  <si>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</si>
  <si>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</si>
  <si>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</si>
  <si>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</si>
  <si>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</si>
  <si>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</si>
  <si>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</si>
  <si>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</si>
  <si>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</si>
  <si>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</si>
  <si>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</si>
  <si>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</si>
  <si>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</si>
  <si>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</si>
  <si>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</si>
  <si>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</si>
  <si>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</si>
  <si>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</si>
  <si>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</si>
  <si>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</si>
  <si>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</si>
  <si>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</si>
  <si>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</si>
  <si>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</si>
  <si>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</si>
  <si>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</si>
  <si>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</si>
  <si>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</si>
  <si>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</si>
  <si>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</si>
  <si>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</si>
  <si>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</si>
  <si>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</si>
  <si>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</si>
  <si>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</si>
  <si>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</si>
  <si>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</si>
  <si>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</si>
  <si>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</si>
  <si>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</si>
  <si>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</si>
  <si>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</si>
  <si>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</si>
  <si>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</si>
  <si>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</si>
  <si>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</si>
  <si>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</si>
  <si>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</si>
  <si>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</si>
  <si>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</si>
  <si>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</si>
  <si>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</si>
  <si>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</si>
  <si>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</si>
  <si>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</si>
  <si>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</si>
  <si>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</si>
  <si>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</si>
  <si>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</si>
  <si>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</si>
  <si>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</si>
  <si>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</si>
  <si>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</si>
  <si>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</si>
  <si>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</si>
  <si>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</si>
  <si>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</si>
  <si>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</si>
  <si>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</si>
  <si>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</si>
  <si>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</si>
  <si>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</si>
  <si>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</si>
  <si>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</si>
  <si>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</si>
  <si>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</si>
  <si>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</si>
  <si>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</si>
  <si>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</si>
  <si>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</si>
  <si>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</si>
  <si>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</si>
  <si>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</si>
  <si>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</si>
  <si>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</si>
  <si>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</si>
  <si>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</si>
  <si>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</si>
  <si>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</si>
  <si>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</si>
  <si>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</si>
  <si>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</si>
  <si>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</si>
  <si>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</si>
  <si>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</si>
  <si>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</si>
  <si>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</si>
  <si>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</si>
  <si>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</si>
  <si>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</si>
  <si>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</si>
  <si>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</si>
  <si>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</si>
  <si>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</si>
  <si>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</si>
  <si>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</si>
  <si>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</si>
  <si>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</si>
  <si>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</si>
  <si>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</si>
  <si>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</si>
  <si>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</si>
  <si>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</si>
  <si>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</si>
  <si>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</si>
  <si>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</si>
  <si>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</si>
  <si>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</si>
  <si>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</si>
  <si>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</si>
  <si>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</si>
  <si>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</si>
  <si>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</si>
  <si>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</si>
  <si>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</si>
  <si>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</si>
  <si>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</si>
  <si>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</si>
  <si>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</si>
  <si>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</si>
  <si>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</si>
  <si>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</si>
  <si>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</si>
  <si>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</si>
  <si>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</si>
  <si>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</si>
  <si>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</si>
  <si>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</si>
  <si>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</si>
  <si>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</si>
  <si>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</si>
  <si>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</si>
  <si>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</si>
  <si>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</si>
  <si>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</si>
  <si>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</si>
  <si>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</si>
  <si>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</si>
  <si>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</si>
  <si>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</si>
  <si>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</si>
  <si>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</si>
  <si>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</si>
  <si>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</si>
  <si>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</si>
  <si>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</si>
  <si>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</si>
  <si>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</si>
  <si>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</si>
  <si>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</si>
  <si>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</si>
  <si>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</si>
  <si>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</si>
  <si>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</si>
  <si>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</si>
  <si>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</si>
  <si>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</si>
  <si>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</si>
  <si>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</si>
  <si>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</si>
  <si>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</si>
  <si>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</si>
  <si>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</si>
  <si>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</si>
  <si>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</si>
  <si>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</si>
  <si>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</si>
  <si>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</si>
  <si>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</si>
  <si>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</si>
  <si>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</si>
  <si>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</si>
  <si>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</si>
  <si>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</si>
  <si>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</si>
  <si>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</si>
  <si>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</si>
  <si>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</si>
  <si>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</si>
  <si>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</si>
  <si>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</si>
  <si>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</si>
  <si>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</si>
  <si>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</si>
  <si>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</si>
  <si>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</si>
  <si>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</si>
  <si>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</si>
  <si>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</si>
  <si>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</si>
  <si>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</si>
  <si>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</si>
  <si>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</si>
  <si>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</si>
  <si>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</si>
  <si>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</si>
  <si>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</si>
  <si>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</si>
  <si>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</si>
  <si>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</si>
  <si>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</si>
  <si>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</si>
  <si>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</si>
  <si>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</si>
  <si>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</si>
  <si>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</si>
  <si>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</si>
  <si>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</si>
  <si>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</si>
  <si>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</si>
  <si>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</si>
  <si>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</si>
  <si>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</si>
  <si>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</si>
  <si>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</si>
  <si>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</si>
  <si>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</si>
  <si>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</si>
  <si>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</si>
  <si>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</si>
  <si>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</si>
  <si>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</si>
  <si>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</si>
  <si>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</si>
  <si>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</si>
  <si>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</si>
  <si>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</si>
  <si>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</si>
  <si>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</si>
  <si>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</si>
  <si>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</si>
  <si>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</si>
  <si>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</si>
  <si>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</si>
  <si>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</si>
  <si>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</si>
  <si>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</si>
  <si>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</si>
  <si>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</si>
  <si>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</si>
  <si>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</si>
  <si>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</si>
  <si>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</si>
  <si>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</si>
  <si>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</si>
  <si>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</si>
  <si>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</si>
  <si>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</si>
  <si>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</si>
  <si>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</si>
  <si>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</si>
  <si>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</si>
  <si>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</si>
  <si>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</si>
  <si>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</si>
  <si>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</si>
  <si>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</si>
  <si>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</si>
  <si>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</si>
  <si>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</si>
  <si>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</si>
  <si>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</si>
  <si>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</si>
  <si>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</si>
  <si>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</si>
  <si>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</si>
  <si>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</si>
  <si>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</si>
  <si>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</si>
  <si>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</si>
  <si>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</si>
  <si>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</si>
  <si>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</si>
  <si>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</si>
  <si>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</si>
  <si>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</si>
  <si>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</si>
  <si>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</si>
  <si>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</si>
  <si>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</si>
  <si>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</si>
  <si>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</si>
  <si>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</si>
  <si>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</si>
  <si>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</si>
  <si>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</si>
  <si>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</si>
  <si>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</si>
  <si>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</si>
  <si>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</si>
  <si>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</si>
  <si>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</si>
  <si>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</si>
  <si>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</si>
  <si>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</si>
  <si>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</si>
  <si>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</si>
  <si>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</si>
  <si>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</si>
  <si>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</si>
  <si>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</si>
  <si>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</si>
  <si>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</si>
  <si>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</si>
  <si>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</si>
  <si>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</si>
  <si>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</si>
  <si>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</si>
  <si>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</si>
  <si>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</si>
  <si>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</si>
  <si>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</si>
  <si>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</si>
  <si>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</si>
  <si>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</si>
  <si>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</si>
  <si>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</si>
  <si>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</si>
  <si>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</si>
  <si>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</si>
  <si>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</si>
  <si>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</si>
  <si>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</si>
  <si>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</si>
  <si>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</si>
  <si>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</si>
  <si>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</si>
  <si>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</si>
  <si>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</si>
  <si>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</si>
  <si>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</si>
  <si>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</si>
  <si>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</si>
  <si>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</si>
  <si>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</si>
  <si>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</si>
  <si>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</si>
  <si>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</si>
  <si>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</si>
  <si>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</si>
  <si>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</si>
  <si>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</si>
  <si>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</si>
  <si>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</si>
  <si>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</si>
  <si>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</si>
  <si>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</si>
  <si>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</si>
  <si>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</si>
  <si>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</si>
  <si>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</si>
  <si>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</si>
  <si>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</si>
  <si>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</si>
  <si>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</si>
  <si>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</si>
  <si>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</si>
  <si>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</si>
  <si>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</si>
  <si>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</si>
  <si>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</si>
  <si>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</si>
  <si>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</si>
  <si>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</si>
  <si>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</si>
  <si>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</si>
  <si>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</si>
  <si>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</si>
  <si>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</si>
  <si>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</si>
  <si>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</si>
  <si>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</si>
  <si>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</si>
  <si>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</si>
  <si>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</si>
  <si>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</si>
  <si>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</si>
  <si>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</si>
  <si>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</si>
  <si>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</si>
  <si>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</si>
  <si>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</si>
  <si>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</si>
  <si>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</si>
  <si>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</si>
  <si>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</si>
  <si>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</si>
  <si>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</si>
  <si>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</si>
  <si>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</si>
  <si>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</si>
  <si>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</si>
  <si>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</si>
  <si>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</si>
  <si>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</si>
  <si>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</si>
  <si>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</si>
  <si>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</si>
  <si>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</si>
  <si>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</si>
  <si>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</si>
  <si>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</si>
  <si>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</si>
  <si>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</si>
  <si>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</si>
  <si>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</si>
  <si>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</si>
  <si>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</si>
  <si>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</si>
  <si>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</si>
  <si>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</si>
  <si>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</si>
  <si>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</si>
  <si>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</si>
  <si>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</si>
  <si>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</si>
  <si>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</si>
  <si>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</si>
  <si>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</si>
  <si>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</si>
  <si>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</si>
  <si>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</si>
  <si>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</si>
  <si>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</si>
  <si>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</si>
  <si>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</si>
  <si>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</si>
  <si>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</si>
  <si>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</si>
  <si>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</si>
  <si>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</si>
  <si>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</si>
  <si>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</si>
  <si>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</si>
  <si>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</si>
  <si>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</si>
  <si>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</si>
  <si>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</si>
  <si>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</si>
  <si>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</si>
  <si>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</si>
  <si>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</si>
  <si>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</si>
  <si>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</si>
  <si>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</si>
  <si>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</si>
  <si>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</si>
  <si>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</si>
  <si>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</si>
  <si>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</si>
  <si>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</si>
  <si>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</si>
  <si>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</si>
  <si>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</si>
  <si>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</si>
  <si>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</si>
  <si>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</si>
  <si>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</si>
  <si>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</si>
  <si>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</si>
  <si>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</si>
  <si>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</si>
  <si>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</si>
  <si>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</si>
  <si>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</si>
  <si>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</si>
  <si>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</si>
  <si>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</si>
  <si>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</si>
  <si>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</si>
  <si>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</si>
  <si>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</si>
  <si>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</si>
  <si>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</si>
  <si>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</si>
  <si>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</si>
  <si>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</si>
  <si>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</si>
  <si>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</si>
  <si>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</si>
  <si>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</si>
  <si>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</si>
  <si>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</si>
  <si>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</si>
  <si>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</si>
  <si>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</si>
  <si>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</si>
  <si>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</si>
  <si>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</si>
  <si>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</si>
  <si>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</si>
  <si>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</si>
  <si>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</si>
  <si>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</si>
  <si>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</si>
  <si>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</si>
  <si>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</si>
  <si>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</si>
  <si>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</si>
  <si>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</si>
  <si>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</si>
  <si>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</si>
  <si>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</si>
  <si>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</si>
  <si>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</si>
  <si>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</si>
  <si>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</si>
  <si>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</si>
  <si>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</si>
  <si>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</si>
  <si>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</si>
  <si>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</si>
  <si>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</si>
  <si>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</si>
  <si>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</si>
  <si>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</si>
  <si>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</si>
  <si>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</si>
  <si>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</si>
  <si>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</si>
  <si>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</si>
  <si>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</si>
  <si>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</si>
  <si>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</si>
  <si>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</si>
  <si>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</si>
  <si>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</si>
  <si>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</si>
  <si>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</si>
  <si>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</si>
  <si>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</si>
  <si>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</si>
  <si>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</si>
  <si>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</si>
  <si>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</si>
  <si>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</si>
  <si>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</si>
  <si>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</si>
  <si>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</si>
  <si>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</si>
  <si>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</si>
  <si>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</si>
  <si>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</si>
  <si>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</si>
  <si>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</si>
  <si>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</si>
  <si>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</si>
  <si>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</si>
  <si>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</si>
  <si>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</si>
  <si>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</si>
  <si>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</si>
  <si>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</si>
  <si>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</si>
  <si>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</si>
  <si>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</si>
  <si>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</si>
  <si>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</si>
  <si>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</si>
  <si>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</si>
  <si>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</si>
  <si>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</si>
  <si>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</si>
  <si>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</si>
  <si>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</si>
  <si>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</si>
  <si>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</si>
  <si>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</si>
  <si>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</si>
  <si>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</si>
  <si>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</si>
  <si>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</si>
  <si>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</si>
  <si>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</si>
  <si>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</si>
  <si>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</si>
  <si>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</si>
  <si>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</si>
  <si>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</si>
  <si>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</si>
  <si>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</si>
  <si>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</si>
  <si>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</si>
  <si>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</si>
  <si>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</si>
  <si>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</si>
  <si>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</si>
  <si>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</si>
  <si>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</si>
  <si>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</si>
  <si>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</si>
  <si>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</si>
  <si>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</si>
  <si>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</si>
  <si>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</si>
  <si>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</si>
  <si>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</si>
  <si>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</si>
  <si>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</si>
  <si>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</si>
  <si>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</si>
  <si>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</si>
  <si>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</si>
  <si>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</si>
  <si>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</si>
  <si>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</si>
  <si>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</si>
  <si>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</si>
  <si>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</si>
  <si>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</si>
  <si>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</si>
  <si>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</si>
  <si>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</si>
  <si>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</si>
  <si>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</si>
  <si>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</si>
  <si>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</si>
  <si>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</si>
  <si>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</si>
  <si>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</si>
  <si>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</si>
  <si>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</si>
  <si>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</si>
  <si>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</si>
  <si>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</si>
  <si>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</si>
  <si>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</si>
  <si>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</si>
  <si>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</si>
  <si>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</si>
  <si>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</si>
  <si>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</si>
  <si>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</si>
  <si>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</si>
  <si>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</si>
  <si>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</si>
  <si>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</si>
  <si>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</si>
  <si>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</si>
  <si>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</si>
  <si>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</si>
  <si>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</si>
  <si>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</si>
  <si>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</si>
  <si>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</si>
  <si>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</si>
  <si>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</si>
  <si>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</si>
  <si>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</si>
  <si>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</si>
  <si>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</si>
  <si>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</si>
  <si>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</si>
  <si>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</si>
  <si>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</si>
  <si>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</si>
  <si>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</si>
  <si>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</si>
  <si>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</si>
  <si>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</si>
  <si>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</si>
  <si>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</si>
  <si>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</si>
  <si>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</si>
  <si>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</si>
  <si>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</si>
  <si>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</si>
  <si>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</si>
  <si>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</si>
  <si>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</si>
  <si>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</si>
  <si>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</si>
  <si>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</si>
  <si>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</si>
  <si>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</si>
  <si>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</si>
  <si>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</si>
  <si>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</si>
  <si>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</si>
  <si>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</si>
  <si>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</si>
  <si>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</si>
  <si>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</si>
  <si>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</si>
  <si>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</si>
  <si>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</si>
  <si>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</si>
  <si>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</si>
  <si>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</si>
  <si>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</si>
  <si>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</si>
  <si>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</si>
  <si>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</si>
  <si>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</si>
  <si>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</si>
  <si>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</si>
  <si>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</si>
  <si>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</si>
  <si>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</si>
  <si>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</si>
  <si>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</si>
  <si>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</si>
  <si>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</si>
  <si>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</si>
  <si>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</si>
  <si>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</si>
  <si>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</si>
  <si>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</si>
  <si>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</si>
  <si>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</si>
  <si>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</si>
  <si>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</si>
  <si>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</si>
  <si>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</si>
  <si>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</si>
  <si>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</si>
  <si>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</si>
  <si>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</si>
  <si>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</si>
  <si>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</si>
  <si>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</si>
  <si>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</si>
  <si>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</si>
  <si>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</si>
  <si>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</si>
  <si>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</si>
  <si>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</si>
  <si>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</si>
  <si>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</si>
  <si>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</si>
  <si>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</si>
  <si>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</si>
  <si>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</si>
  <si>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</si>
  <si>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</si>
  <si>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</si>
  <si>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</si>
  <si>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</si>
  <si>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</si>
  <si>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</si>
  <si>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</si>
  <si>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</si>
  <si>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</si>
  <si>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</si>
  <si>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</si>
  <si>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</si>
  <si>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</si>
  <si>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</si>
  <si>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</si>
  <si>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</si>
  <si>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</si>
  <si>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</si>
  <si>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</si>
  <si>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</si>
  <si>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</si>
  <si>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</si>
  <si>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</si>
  <si>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</si>
  <si>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</si>
  <si>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</si>
  <si>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</si>
  <si>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</si>
  <si>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</si>
  <si>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</si>
  <si>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</si>
  <si>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</si>
  <si>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</si>
  <si>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</si>
  <si>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</si>
  <si>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</si>
  <si>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</si>
  <si>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</si>
  <si>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</si>
  <si>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</si>
  <si>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</si>
  <si>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</si>
  <si>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</si>
  <si>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</si>
  <si>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</si>
  <si>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</si>
  <si>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</si>
  <si>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</si>
  <si>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</si>
  <si>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</si>
  <si>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</si>
  <si>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</si>
  <si>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</si>
  <si>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</si>
  <si>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</si>
  <si>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</si>
  <si>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</si>
  <si>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</si>
  <si>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</si>
  <si>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</si>
  <si>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</si>
  <si>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</si>
  <si>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</si>
  <si>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</si>
  <si>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</si>
  <si>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</si>
  <si>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</si>
  <si>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</si>
  <si>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</si>
  <si>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</si>
  <si>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</si>
  <si>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</si>
  <si>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</si>
  <si>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</si>
  <si>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</si>
  <si>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</si>
  <si>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</si>
  <si>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</si>
  <si>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</si>
  <si>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</si>
  <si>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</si>
  <si>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</si>
  <si>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</si>
  <si>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</si>
  <si>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</si>
  <si>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</si>
  <si>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</si>
  <si>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</si>
  <si>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</si>
  <si>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</si>
  <si>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</si>
  <si>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</si>
  <si>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</si>
  <si>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</si>
  <si>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</si>
  <si>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</si>
  <si>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</si>
  <si>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</si>
  <si>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</si>
  <si>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</si>
  <si>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</si>
  <si>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</si>
  <si>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</si>
  <si>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</si>
  <si>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</si>
  <si>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</si>
  <si>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</si>
  <si>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</si>
  <si>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</si>
  <si>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</si>
  <si>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</si>
  <si>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</si>
  <si>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</si>
  <si>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</si>
  <si>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</si>
  <si>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</si>
  <si>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</si>
  <si>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</si>
  <si>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</si>
  <si>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</si>
  <si>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</si>
  <si>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</si>
  <si>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</si>
  <si>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</si>
  <si>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</si>
  <si>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</si>
  <si>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</si>
  <si>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</si>
  <si>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</si>
  <si>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</si>
  <si>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</si>
  <si>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</si>
  <si>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</si>
  <si>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</si>
  <si>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</si>
  <si>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</si>
  <si>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</si>
  <si>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</si>
  <si>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</si>
  <si>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</si>
  <si>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</si>
  <si>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</si>
  <si>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</si>
  <si>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</si>
  <si>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</si>
  <si>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</si>
  <si>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</si>
  <si>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</si>
  <si>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</si>
  <si>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</si>
  <si>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</si>
  <si>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</si>
  <si>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</si>
  <si>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</si>
  <si>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</si>
  <si>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</si>
  <si>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</si>
  <si>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</si>
  <si>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</si>
  <si>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</si>
  <si>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</si>
  <si>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</si>
  <si>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</si>
  <si>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</si>
  <si>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</si>
  <si>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</si>
  <si>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</si>
  <si>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</si>
  <si>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</si>
  <si>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</si>
  <si>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</si>
  <si>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</si>
  <si>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</si>
  <si>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</si>
  <si>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</si>
  <si>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</si>
  <si>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</si>
  <si>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</si>
  <si>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</si>
  <si>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</si>
  <si>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</si>
  <si>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</si>
  <si>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</si>
  <si>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</si>
  <si>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</si>
  <si>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</si>
  <si>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</si>
  <si>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</si>
  <si>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</si>
  <si>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</si>
  <si>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</si>
  <si>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</si>
  <si>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</si>
  <si>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</si>
  <si>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</si>
  <si>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</si>
  <si>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</si>
  <si>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</si>
  <si>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</si>
  <si>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</si>
  <si>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</si>
  <si>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</si>
  <si>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</si>
  <si>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</si>
  <si>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</si>
  <si>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</si>
  <si>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</si>
  <si>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</si>
  <si>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</si>
  <si>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</si>
  <si>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</si>
  <si>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</si>
  <si>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</si>
  <si>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</si>
  <si>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</si>
  <si>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</si>
  <si>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</si>
  <si>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</si>
  <si>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</si>
  <si>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</si>
  <si>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</si>
  <si>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</si>
  <si>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</si>
  <si>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</si>
  <si>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</si>
  <si>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</si>
  <si>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</si>
  <si>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</si>
  <si>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</si>
  <si>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</si>
  <si>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</si>
  <si>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</si>
  <si>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</si>
  <si>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</si>
  <si>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</si>
  <si>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</si>
  <si>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</si>
  <si>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</si>
  <si>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</si>
  <si>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</si>
  <si>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</si>
  <si>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</si>
  <si>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</si>
  <si>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</si>
  <si>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</si>
  <si>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</si>
  <si>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</si>
  <si>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</si>
  <si>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</si>
  <si>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</si>
  <si>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</si>
  <si>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</si>
  <si>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</si>
  <si>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</si>
  <si>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</si>
  <si>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</si>
  <si>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</si>
  <si>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</si>
  <si>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</si>
  <si>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</si>
  <si>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</si>
  <si>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</si>
  <si>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</si>
  <si>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</si>
  <si>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</si>
  <si>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</si>
  <si>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</si>
  <si>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</si>
  <si>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</si>
  <si>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</si>
  <si>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</si>
  <si>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</si>
  <si>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</si>
  <si>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</si>
  <si>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</si>
  <si>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</si>
  <si>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</si>
  <si>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</si>
  <si>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</si>
  <si>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</si>
  <si>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</si>
  <si>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</si>
  <si>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</si>
  <si>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</si>
  <si>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</si>
  <si>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</si>
  <si>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</si>
  <si>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</si>
  <si>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</si>
  <si>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</si>
  <si>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</si>
  <si>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</si>
  <si>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</si>
  <si>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</si>
  <si>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</si>
  <si>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</si>
  <si>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</si>
  <si>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</si>
  <si>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</si>
  <si>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</si>
  <si>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</si>
  <si>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</si>
  <si>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</si>
  <si>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</si>
  <si>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</si>
  <si>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</si>
  <si>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</si>
  <si>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</si>
  <si>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</si>
  <si>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</si>
  <si>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</si>
  <si>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</si>
  <si>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</si>
  <si>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</si>
  <si>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</si>
  <si>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</si>
  <si>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</si>
  <si>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</si>
  <si>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</si>
  <si>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</si>
  <si>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</si>
  <si>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</si>
  <si>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</si>
  <si>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</si>
  <si>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</si>
  <si>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</si>
  <si>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</si>
  <si>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</si>
  <si>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</si>
  <si>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</si>
  <si>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</si>
  <si>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</si>
  <si>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</si>
  <si>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</si>
  <si>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</si>
  <si>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</si>
  <si>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</si>
  <si>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</si>
  <si>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</si>
  <si>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</si>
  <si>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</si>
  <si>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</si>
  <si>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</si>
  <si>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</si>
  <si>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</si>
  <si>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</si>
  <si>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</si>
  <si>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</si>
  <si>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</si>
  <si>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</si>
  <si>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</si>
  <si>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</si>
  <si>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</si>
  <si>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</si>
  <si>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</si>
  <si>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</si>
  <si>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</si>
  <si>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</si>
  <si>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</si>
  <si>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</si>
  <si>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</si>
  <si>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</si>
  <si>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</si>
  <si>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</si>
  <si>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</si>
  <si>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</si>
  <si>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</si>
  <si>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</si>
  <si>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</si>
  <si>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</si>
  <si>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</si>
  <si>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</si>
  <si>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</si>
  <si>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</si>
  <si>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</si>
  <si>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</si>
  <si>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</si>
  <si>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</si>
  <si>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</si>
  <si>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</si>
  <si>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</si>
  <si>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</si>
  <si>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</si>
  <si>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</si>
  <si>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</si>
  <si>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</si>
  <si>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</si>
  <si>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</si>
  <si>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</si>
  <si>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</si>
  <si>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</si>
  <si>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</si>
  <si>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</si>
  <si>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</si>
  <si>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</si>
  <si>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</si>
  <si>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</si>
  <si>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</si>
  <si>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</si>
  <si>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</si>
  <si>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</si>
  <si>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</si>
  <si>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</si>
  <si>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</si>
  <si>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</si>
  <si>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</si>
  <si>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</si>
  <si>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</si>
  <si>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</si>
  <si>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</si>
  <si>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</si>
  <si>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</si>
  <si>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</si>
  <si>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</si>
  <si>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</si>
  <si>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</si>
  <si>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</si>
  <si>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</si>
  <si>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</si>
  <si>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</si>
  <si>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</si>
  <si>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</si>
  <si>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</si>
  <si>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</si>
  <si>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</si>
  <si>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</si>
  <si>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</si>
  <si>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</si>
  <si>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</si>
  <si>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</si>
  <si>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</si>
  <si>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</si>
  <si>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</si>
  <si>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</si>
  <si>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</si>
  <si>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</si>
  <si>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</si>
  <si>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</si>
  <si>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</si>
  <si>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</si>
  <si>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</si>
  <si>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</si>
  <si>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</si>
  <si>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</si>
  <si>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</si>
  <si>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</si>
  <si>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</si>
  <si>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</si>
  <si>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</si>
  <si>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</si>
  <si>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</si>
  <si>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</si>
  <si>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</si>
  <si>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</si>
  <si>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</si>
  <si>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</si>
  <si>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</si>
  <si>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</si>
  <si>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</si>
  <si>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</si>
  <si>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</si>
  <si>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</si>
  <si>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</si>
  <si>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</si>
  <si>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</si>
  <si>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</si>
  <si>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</si>
  <si>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</si>
  <si>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</si>
  <si>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</si>
  <si>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</si>
  <si>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</si>
  <si>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</si>
  <si>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</si>
  <si>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</si>
  <si>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</si>
  <si>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</si>
  <si>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</si>
  <si>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</si>
  <si>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</si>
  <si>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</si>
  <si>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</si>
  <si>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</si>
  <si>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</si>
  <si>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</si>
  <si>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</si>
  <si>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</si>
  <si>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</si>
  <si>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</si>
  <si>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</si>
  <si>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</si>
  <si>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</si>
  <si>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</si>
  <si>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</si>
  <si>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</si>
  <si>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</si>
  <si>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</si>
  <si>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</si>
  <si>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</si>
  <si>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</si>
  <si>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</si>
  <si>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</si>
  <si>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</si>
  <si>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</si>
  <si>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</si>
  <si>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</si>
  <si>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</si>
  <si>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</si>
  <si>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</si>
  <si>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</si>
  <si>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</si>
  <si>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</si>
  <si>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</si>
  <si>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</si>
  <si>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</si>
  <si>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</si>
  <si>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</si>
  <si>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</si>
  <si>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</si>
  <si>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</si>
  <si>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</si>
  <si>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</si>
  <si>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</si>
  <si>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</si>
  <si>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</si>
  <si>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</si>
  <si>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</si>
  <si>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</si>
  <si>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</si>
  <si>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</si>
  <si>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</si>
  <si>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</si>
  <si>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</si>
  <si>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</si>
  <si>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</si>
  <si>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</si>
  <si>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</si>
  <si>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</si>
  <si>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</si>
  <si>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</si>
  <si>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</si>
  <si>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</si>
  <si>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</si>
  <si>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</si>
  <si>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</si>
  <si>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</si>
  <si>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</si>
  <si>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</si>
  <si>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</si>
  <si>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</si>
  <si>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</si>
  <si>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</si>
  <si>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</si>
  <si>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</si>
  <si>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</si>
  <si>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</si>
  <si>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</si>
  <si>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</si>
  <si>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</si>
  <si>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</si>
  <si>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</si>
  <si>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</si>
  <si>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</si>
  <si>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</si>
  <si>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</si>
  <si>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</si>
  <si>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</si>
  <si>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</si>
  <si>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</si>
  <si>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</si>
  <si>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</si>
  <si>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</si>
  <si>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</si>
  <si>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</si>
  <si>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</si>
  <si>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</si>
  <si>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</si>
  <si>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</si>
  <si>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</si>
  <si>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</si>
  <si>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</si>
  <si>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</si>
  <si>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</si>
  <si>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</si>
  <si>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</si>
  <si>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</si>
  <si>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</si>
  <si>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</si>
  <si>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</si>
  <si>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</si>
  <si>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</si>
  <si>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</si>
  <si>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</si>
  <si>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</si>
  <si>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</si>
  <si>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</si>
  <si>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</si>
  <si>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</si>
  <si>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</si>
  <si>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</si>
  <si>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</si>
  <si>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</si>
  <si>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</si>
  <si>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</si>
  <si>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</si>
  <si>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</si>
  <si>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</si>
  <si>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</si>
  <si>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</si>
  <si>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</si>
  <si>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</si>
  <si>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</si>
  <si>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</si>
  <si>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</si>
  <si>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</si>
  <si>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</si>
  <si>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</si>
  <si>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</si>
  <si>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</si>
  <si>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</si>
  <si>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</si>
  <si>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</si>
  <si>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</si>
  <si>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</si>
  <si>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</si>
  <si>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</si>
  <si>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</si>
  <si>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</si>
  <si>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</si>
  <si>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</si>
  <si>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</si>
  <si>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</si>
  <si>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</si>
  <si>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</si>
  <si>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</si>
  <si>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</si>
  <si>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</si>
  <si>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</si>
  <si>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</si>
  <si>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</si>
  <si>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</si>
  <si>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</si>
  <si>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</si>
  <si>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</si>
  <si>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</si>
  <si>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</si>
  <si>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</si>
  <si>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</si>
  <si>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</si>
  <si>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</si>
  <si>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</si>
  <si>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</si>
  <si>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</si>
  <si>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</si>
  <si>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</si>
  <si>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</si>
  <si>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</si>
  <si>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</si>
  <si>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</si>
  <si>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</si>
  <si>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</si>
  <si>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</si>
  <si>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</si>
  <si>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</si>
  <si>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</si>
  <si>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</si>
  <si>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</si>
  <si>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</si>
  <si>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</si>
  <si>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</si>
  <si>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</si>
  <si>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</si>
  <si>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</si>
  <si>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</si>
  <si>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</si>
  <si>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</si>
  <si>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</si>
  <si>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</si>
  <si>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</si>
  <si>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</si>
  <si>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</si>
  <si>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</si>
  <si>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</si>
  <si>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</si>
  <si>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</si>
  <si>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</si>
  <si>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</si>
  <si>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</si>
  <si>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</si>
  <si>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</si>
  <si>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</si>
  <si>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</si>
  <si>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</si>
  <si>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</si>
  <si>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</si>
  <si>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</si>
  <si>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</si>
  <si>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</si>
  <si>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</si>
  <si>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</si>
  <si>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</si>
  <si>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</si>
  <si>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</si>
  <si>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</si>
  <si>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</si>
  <si>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</si>
  <si>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</si>
  <si>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</si>
  <si>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</si>
  <si>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</si>
  <si>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</si>
  <si>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</si>
  <si>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</si>
  <si>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</si>
  <si>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</si>
  <si>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</si>
  <si>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</si>
  <si>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</si>
  <si>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</si>
  <si>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</si>
  <si>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</si>
  <si>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</si>
  <si>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</si>
  <si>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</si>
  <si>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</si>
  <si>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</si>
  <si>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</si>
  <si>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</si>
  <si>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</si>
  <si>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</si>
  <si>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</si>
  <si>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</si>
  <si>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</si>
  <si>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</si>
  <si>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</si>
  <si>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</si>
  <si>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</si>
  <si>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</si>
  <si>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</si>
  <si>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</si>
  <si>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</si>
  <si>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</si>
  <si>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</si>
  <si>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</si>
  <si>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</si>
  <si>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</si>
  <si>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</si>
  <si>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</si>
  <si>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</si>
  <si>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</si>
  <si>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</si>
  <si>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</si>
  <si>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</si>
  <si>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</si>
  <si>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</si>
  <si>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</si>
  <si>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</si>
  <si>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</si>
  <si>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</si>
  <si>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</si>
  <si>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</si>
  <si>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</si>
  <si>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</si>
  <si>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</si>
  <si>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</si>
  <si>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</si>
  <si>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</si>
  <si>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</si>
  <si>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</si>
  <si>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</si>
  <si>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</si>
  <si>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</si>
  <si>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</si>
  <si>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</si>
  <si>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</si>
  <si>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</si>
  <si>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</si>
  <si>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</si>
  <si>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</si>
  <si>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</si>
  <si>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</si>
  <si>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</si>
  <si>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</si>
  <si>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</si>
  <si>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</si>
  <si>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</si>
  <si>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</si>
  <si>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</si>
  <si>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</si>
  <si>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</si>
  <si>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</si>
  <si>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</si>
  <si>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</si>
  <si>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</si>
  <si>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</si>
  <si>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</si>
  <si>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</si>
  <si>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</si>
  <si>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</si>
  <si>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</si>
  <si>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</si>
  <si>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</si>
  <si>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</si>
  <si>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</si>
  <si>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</si>
  <si>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</si>
  <si>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</si>
  <si>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</si>
  <si>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</si>
  <si>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</si>
  <si>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</si>
  <si>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</si>
  <si>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</si>
  <si>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</si>
  <si>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</si>
  <si>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</si>
  <si>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</si>
  <si>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</si>
  <si>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</si>
  <si>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</si>
  <si>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</si>
  <si>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</si>
  <si>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</si>
  <si>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</si>
  <si>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</si>
  <si>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</si>
  <si>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</si>
  <si>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</si>
  <si>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</si>
  <si>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</si>
  <si>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</si>
  <si>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</si>
  <si>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</si>
  <si>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</si>
  <si>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</si>
  <si>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</si>
  <si>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</si>
  <si>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</si>
  <si>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</si>
  <si>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</si>
  <si>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</si>
  <si>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</si>
  <si>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</si>
  <si>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</si>
  <si>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</si>
  <si>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</si>
  <si>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</si>
  <si>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</si>
  <si>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</si>
  <si>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</si>
  <si>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</si>
  <si>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</si>
  <si>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</si>
  <si>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</si>
  <si>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</si>
  <si>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</si>
  <si>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</si>
  <si>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</si>
  <si>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</si>
  <si>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</si>
  <si>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</si>
  <si>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</si>
  <si>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</si>
  <si>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</si>
  <si>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</si>
  <si>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</si>
  <si>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</si>
  <si>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</si>
  <si>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</si>
  <si>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</si>
  <si>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</si>
  <si>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</si>
  <si>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</si>
  <si>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</si>
  <si>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</si>
  <si>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</si>
  <si>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</si>
  <si>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</si>
  <si>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</si>
  <si>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</si>
  <si>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</si>
  <si>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</si>
  <si>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</si>
  <si>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</si>
  <si>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</si>
  <si>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</si>
  <si>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</si>
  <si>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</si>
  <si>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</si>
  <si>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</si>
  <si>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</si>
  <si>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</si>
  <si>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</si>
  <si>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</si>
  <si>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</si>
  <si>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</si>
  <si>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</si>
  <si>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</si>
  <si>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</si>
  <si>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</si>
  <si>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</si>
  <si>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</si>
  <si>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</si>
  <si>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</si>
  <si>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</si>
  <si>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</si>
  <si>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</si>
  <si>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</si>
  <si>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</si>
  <si>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</si>
  <si>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</si>
  <si>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</si>
  <si>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</si>
  <si>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</si>
  <si>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</si>
  <si>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</si>
  <si>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</si>
  <si>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</si>
  <si>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</si>
  <si>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</si>
  <si>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</si>
  <si>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</si>
  <si>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</si>
  <si>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</si>
  <si>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</si>
  <si>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</si>
  <si>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</si>
  <si>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</si>
  <si>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</si>
  <si>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</si>
  <si>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</si>
  <si>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</si>
  <si>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</si>
  <si>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</si>
  <si>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</si>
  <si>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</si>
  <si>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</si>
  <si>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</si>
  <si>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</si>
  <si>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</si>
  <si>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</si>
  <si>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</si>
  <si>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</si>
  <si>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</si>
  <si>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</si>
  <si>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</si>
  <si>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</si>
  <si>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</si>
  <si>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</si>
  <si>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</si>
  <si>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</si>
  <si>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</si>
  <si>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</si>
  <si>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</si>
  <si>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</si>
  <si>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</si>
  <si>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</si>
  <si>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</si>
  <si>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</si>
  <si>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</si>
  <si>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</si>
  <si>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</si>
  <si>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</si>
  <si>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</si>
  <si>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</si>
  <si>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</si>
  <si>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</si>
  <si>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</si>
  <si>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</si>
  <si>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</si>
  <si>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</si>
  <si>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</si>
  <si>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</si>
  <si>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</si>
  <si>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</si>
  <si>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</si>
  <si>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</si>
  <si>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</si>
  <si>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</si>
  <si>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</si>
  <si>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</si>
  <si>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</si>
  <si>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</si>
  <si>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</si>
  <si>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</si>
  <si>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</si>
  <si>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</si>
  <si>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</si>
  <si>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</si>
  <si>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</si>
  <si>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</si>
  <si>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</si>
  <si>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</si>
  <si>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</si>
  <si>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</si>
  <si>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</si>
  <si>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</si>
  <si>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</si>
  <si>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</si>
  <si>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</si>
  <si>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</si>
  <si>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</si>
  <si>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</si>
  <si>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</si>
  <si>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</si>
  <si>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</si>
  <si>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</si>
  <si>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</si>
  <si>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</si>
  <si>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</si>
  <si>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</si>
  <si>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</si>
  <si>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</si>
  <si>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</si>
  <si>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</si>
  <si>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</si>
  <si>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</si>
  <si>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</si>
  <si>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</si>
  <si>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</si>
  <si>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</si>
  <si>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</si>
  <si>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</si>
  <si>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</si>
  <si>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</si>
  <si>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</si>
  <si>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</si>
  <si>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</si>
  <si>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</si>
  <si>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</si>
  <si>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</si>
  <si>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</si>
  <si>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</si>
  <si>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</si>
  <si>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</si>
  <si>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</si>
  <si>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</si>
  <si>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</si>
  <si>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</si>
  <si>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</si>
  <si>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</si>
  <si>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</si>
  <si>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</si>
  <si>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</si>
  <si>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</si>
  <si>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</si>
  <si>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</si>
  <si>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</si>
  <si>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</si>
  <si>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</si>
  <si>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</si>
  <si>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</si>
  <si>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</si>
  <si>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</si>
  <si>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</si>
  <si>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</si>
  <si>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</si>
  <si>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</si>
  <si>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</si>
  <si>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</si>
  <si>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</si>
  <si>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</si>
  <si>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</si>
  <si>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</si>
  <si>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</si>
  <si>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</si>
  <si>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</si>
  <si>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</si>
  <si>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</si>
  <si>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</si>
  <si>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</si>
  <si>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</si>
  <si>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</si>
  <si>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</si>
  <si>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</si>
  <si>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</si>
  <si>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</si>
  <si>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</si>
  <si>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</si>
  <si>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</si>
  <si>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</si>
  <si>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</si>
  <si>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</si>
  <si>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</si>
  <si>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</si>
  <si>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</si>
  <si>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</si>
  <si>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</si>
  <si>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</si>
  <si>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</si>
  <si>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</si>
  <si>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</si>
  <si>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</si>
  <si>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</si>
  <si>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</si>
  <si>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</si>
  <si>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</si>
  <si>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</si>
  <si>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</si>
  <si>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</si>
  <si>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</si>
  <si>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</si>
  <si>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</si>
  <si>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</si>
  <si>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</si>
  <si>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</si>
  <si>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</si>
  <si>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</si>
  <si>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</si>
  <si>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</si>
  <si>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</si>
  <si>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</si>
  <si>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</si>
  <si>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</si>
  <si>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</si>
  <si>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</si>
  <si>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</si>
  <si>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</si>
  <si>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</si>
  <si>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</si>
  <si>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</si>
  <si>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</si>
  <si>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</si>
  <si>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</si>
  <si>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</si>
  <si>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</si>
  <si>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</si>
  <si>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</si>
  <si>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</si>
  <si>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</si>
  <si>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</si>
  <si>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</si>
  <si>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</si>
  <si>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</si>
  <si>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</si>
  <si>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</si>
  <si>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</si>
  <si>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</si>
  <si>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</si>
  <si>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</si>
  <si>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</si>
  <si>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</si>
  <si>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</si>
  <si>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</si>
  <si>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</si>
  <si>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</si>
  <si>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</si>
  <si>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</si>
  <si>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</si>
  <si>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</si>
  <si>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</si>
  <si>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</si>
  <si>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</si>
  <si>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</si>
  <si>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</si>
  <si>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</si>
  <si>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</si>
  <si>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</si>
  <si>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</si>
  <si>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</si>
  <si>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</si>
  <si>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</si>
  <si>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</si>
  <si>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</si>
  <si>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</si>
  <si>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</si>
  <si>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</si>
  <si>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</si>
  <si>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</si>
  <si>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</si>
  <si>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</si>
  <si>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</si>
  <si>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</si>
  <si>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</si>
  <si>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</si>
  <si>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</si>
  <si>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</si>
  <si>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</si>
  <si>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</si>
  <si>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</si>
  <si>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</si>
  <si>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</si>
  <si>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</si>
  <si>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</si>
  <si>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</si>
  <si>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</si>
  <si>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</si>
  <si>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</si>
  <si>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</si>
  <si>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</si>
  <si>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</si>
  <si>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</si>
  <si>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</si>
  <si>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</si>
  <si>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</si>
  <si>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</si>
  <si>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</si>
  <si>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</si>
  <si>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</si>
  <si>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</si>
  <si>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</si>
  <si>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</si>
  <si>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</si>
  <si>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</si>
  <si>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</si>
  <si>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</si>
  <si>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</si>
  <si>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</si>
  <si>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</si>
  <si>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</si>
  <si>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</si>
  <si>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</si>
  <si>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</si>
  <si>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</si>
  <si>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</si>
  <si>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</si>
  <si>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</si>
  <si>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</si>
  <si>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</si>
  <si>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</si>
  <si>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</si>
  <si>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</si>
  <si>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</si>
  <si>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</si>
  <si>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</si>
  <si>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</si>
  <si>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</si>
  <si>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</si>
  <si>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</si>
  <si>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</si>
  <si>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</si>
  <si>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</si>
  <si>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</si>
  <si>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</si>
  <si>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</si>
  <si>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</si>
  <si>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</si>
  <si>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</si>
  <si>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</si>
  <si>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</si>
  <si>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</si>
  <si>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</si>
  <si>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</si>
  <si>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</si>
  <si>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</si>
  <si>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</si>
  <si>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</si>
  <si>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</si>
  <si>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</si>
  <si>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</si>
  <si>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</si>
  <si>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</si>
  <si>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</si>
  <si>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</si>
  <si>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</si>
  <si>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</si>
  <si>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</si>
  <si>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</si>
  <si>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</si>
  <si>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</si>
  <si>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</si>
  <si>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</si>
  <si>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</si>
  <si>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</si>
  <si>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</si>
  <si>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</si>
  <si>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</si>
  <si>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</si>
  <si>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</si>
  <si>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</si>
  <si>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</si>
  <si>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</si>
  <si>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</si>
  <si>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</si>
  <si>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</si>
  <si>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</si>
  <si>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</si>
  <si>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</si>
  <si>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</si>
  <si>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</si>
  <si>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</si>
  <si>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</si>
  <si>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</si>
  <si>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</si>
  <si>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</si>
  <si>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</si>
  <si>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</si>
  <si>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</si>
  <si>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</si>
  <si>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</si>
  <si>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</si>
  <si>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</si>
  <si>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</si>
  <si>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</si>
  <si>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</si>
  <si>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</si>
  <si>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</si>
  <si>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</si>
  <si>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</si>
  <si>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</si>
  <si>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</si>
  <si>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</si>
  <si>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</si>
  <si>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</si>
  <si>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</si>
  <si>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</si>
  <si>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</si>
  <si>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</si>
  <si>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</si>
  <si>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</si>
  <si>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</si>
  <si>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</si>
  <si>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</si>
  <si>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</si>
  <si>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</si>
  <si>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</si>
  <si>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</si>
  <si>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</si>
  <si>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</si>
  <si>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</si>
  <si>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</si>
  <si>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</si>
  <si>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</si>
  <si>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</si>
  <si>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</si>
  <si>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</si>
  <si>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</si>
  <si>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</si>
  <si>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</si>
  <si>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</si>
  <si>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</si>
  <si>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</si>
  <si>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</si>
  <si>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</si>
  <si>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</si>
  <si>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</si>
  <si>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</si>
  <si>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</si>
  <si>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</si>
  <si>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</si>
  <si>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</si>
  <si>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</si>
  <si>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</si>
  <si>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</si>
  <si>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</si>
  <si>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</si>
  <si>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</si>
  <si>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</si>
  <si>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</si>
  <si>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</si>
  <si>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</si>
  <si>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</si>
  <si>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</si>
  <si>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</si>
  <si>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</si>
  <si>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</si>
  <si>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</si>
  <si>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</si>
  <si>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</si>
  <si>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</si>
  <si>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</si>
  <si>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</si>
  <si>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</si>
  <si>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</si>
  <si>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</si>
  <si>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</si>
  <si>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</si>
  <si>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</si>
  <si>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</si>
  <si>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</si>
  <si>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</si>
  <si>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</si>
  <si>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</si>
  <si>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</si>
  <si>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</si>
  <si>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</si>
  <si>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</si>
  <si>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</si>
  <si>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</si>
  <si>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</si>
  <si>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</si>
  <si>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</si>
  <si>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</si>
  <si>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</si>
  <si>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</si>
  <si>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</si>
  <si>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</si>
  <si>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</si>
  <si>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</si>
  <si>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</si>
  <si>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</si>
  <si>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</si>
  <si>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</si>
  <si>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</si>
  <si>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</si>
  <si>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</si>
  <si>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</si>
  <si>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</si>
  <si>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</si>
  <si>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</si>
  <si>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</si>
  <si>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</si>
  <si>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</si>
  <si>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</si>
  <si>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</si>
  <si>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</si>
  <si>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</si>
  <si>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</si>
  <si>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</si>
  <si>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</si>
  <si>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</si>
  <si>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</si>
  <si>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</si>
  <si>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</si>
  <si>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</si>
  <si>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</si>
  <si>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</si>
  <si>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</si>
  <si>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</si>
  <si>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</si>
  <si>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</si>
  <si>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</si>
  <si>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</si>
  <si>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</si>
  <si>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</si>
  <si>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</si>
  <si>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</si>
  <si>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</si>
  <si>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</si>
  <si>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</si>
  <si>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</si>
  <si>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</si>
  <si>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</si>
  <si>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</si>
  <si>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</si>
  <si>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</si>
  <si>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</si>
  <si>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</si>
  <si>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</si>
  <si>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</si>
  <si>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</si>
  <si>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</si>
  <si>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</si>
  <si>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</si>
  <si>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</si>
  <si>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</si>
  <si>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</si>
  <si>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</si>
  <si>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</si>
  <si>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</si>
  <si>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</si>
  <si>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</si>
  <si>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</si>
  <si>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</si>
  <si>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</si>
  <si>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</si>
  <si>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</si>
  <si>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</si>
  <si>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</si>
  <si>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</si>
  <si>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</si>
  <si>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</si>
  <si>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</si>
  <si>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</si>
  <si>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</si>
  <si>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</si>
  <si>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</si>
  <si>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</si>
  <si>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</si>
  <si>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</si>
  <si>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</si>
  <si>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</si>
  <si>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</si>
  <si>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</si>
  <si>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</si>
  <si>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</si>
  <si>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</si>
  <si>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</si>
  <si>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</si>
  <si>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</si>
  <si>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</si>
  <si>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</si>
  <si>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</si>
  <si>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</si>
  <si>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</si>
  <si>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</si>
  <si>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</si>
  <si>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</si>
  <si>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</si>
  <si>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</si>
  <si>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</si>
  <si>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</si>
  <si>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</si>
  <si>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</si>
  <si>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</si>
  <si>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</si>
  <si>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</si>
  <si>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</si>
  <si>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</si>
  <si>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</si>
  <si>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</si>
  <si>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</si>
  <si>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</si>
  <si>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</si>
  <si>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</si>
  <si>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</si>
  <si>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</si>
  <si>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</si>
  <si>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</si>
  <si>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</si>
  <si>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</si>
  <si>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</si>
  <si>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</si>
  <si>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</si>
  <si>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</si>
  <si>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</si>
  <si>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</si>
  <si>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</si>
  <si>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</si>
  <si>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</si>
  <si>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</si>
  <si>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</si>
  <si>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</si>
  <si>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</si>
  <si>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</si>
  <si>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</si>
  <si>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</si>
  <si>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</si>
  <si>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</si>
  <si>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</si>
  <si>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</si>
  <si>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</si>
  <si>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</si>
  <si>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</si>
  <si>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</si>
  <si>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</si>
  <si>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</si>
  <si>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</si>
  <si>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</si>
  <si>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</si>
  <si>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</si>
  <si>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</si>
  <si>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</si>
  <si>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</si>
  <si>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</si>
  <si>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</si>
  <si>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</si>
  <si>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</si>
  <si>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</si>
  <si>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</si>
  <si>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</si>
  <si>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</si>
  <si>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</si>
  <si>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</si>
  <si>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</si>
  <si>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</si>
  <si>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</si>
  <si>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</si>
  <si>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</si>
  <si>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</si>
  <si>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</si>
  <si>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</si>
  <si>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</si>
  <si>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</si>
  <si>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</si>
  <si>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</si>
  <si>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</si>
  <si>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</si>
  <si>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</si>
  <si>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</si>
  <si>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</si>
  <si>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</si>
  <si>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</si>
  <si>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</si>
  <si>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</si>
  <si>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</si>
  <si>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</si>
  <si>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</si>
  <si>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</si>
  <si>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</si>
  <si>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</si>
  <si>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</si>
  <si>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</si>
  <si>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</si>
  <si>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</si>
  <si>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</si>
  <si>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</si>
  <si>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</si>
  <si>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</si>
  <si>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</si>
  <si>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</si>
  <si>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</si>
  <si>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</si>
  <si>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</si>
  <si>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</si>
  <si>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</si>
  <si>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</si>
  <si>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</si>
  <si>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</si>
  <si>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</si>
  <si>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</si>
  <si>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</si>
  <si>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</si>
  <si>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</si>
  <si>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</si>
  <si>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</si>
  <si>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</si>
  <si>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</si>
  <si>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</si>
  <si>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</si>
  <si>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</si>
  <si>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</si>
  <si>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</si>
  <si>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</si>
  <si>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</si>
  <si>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</si>
  <si>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</si>
  <si>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</si>
  <si>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</si>
  <si>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</si>
  <si>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</si>
  <si>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</si>
  <si>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</si>
  <si>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</si>
  <si>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</si>
  <si>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</si>
  <si>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</si>
  <si>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</si>
  <si>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</si>
  <si>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</si>
  <si>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</si>
  <si>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</si>
  <si>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</si>
  <si>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</si>
  <si>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</si>
  <si>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</si>
  <si>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</si>
  <si>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</si>
  <si>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</si>
  <si>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</si>
  <si>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</si>
  <si>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</si>
  <si>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</si>
  <si>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</si>
  <si>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</si>
  <si>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</si>
  <si>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</si>
  <si>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</si>
  <si>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</si>
  <si>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</si>
  <si>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</si>
  <si>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</si>
  <si>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</si>
  <si>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</si>
  <si>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</si>
  <si>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</si>
  <si>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</si>
  <si>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</si>
  <si>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</si>
  <si>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</si>
  <si>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</si>
  <si>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</si>
  <si>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</si>
  <si>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</si>
  <si>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</si>
  <si>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</si>
  <si>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</si>
  <si>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</si>
  <si>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</si>
  <si>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</si>
  <si>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</si>
  <si>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</si>
  <si>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</si>
  <si>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</si>
  <si>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</si>
  <si>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</si>
  <si>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</si>
  <si>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</si>
  <si>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</si>
  <si>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</si>
  <si>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</si>
  <si>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</si>
  <si>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</si>
  <si>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</si>
  <si>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</si>
  <si>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</si>
  <si>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</si>
  <si>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</si>
  <si>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</si>
  <si>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</si>
  <si>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</si>
  <si>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</si>
  <si>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</si>
  <si>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</si>
  <si>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</si>
  <si>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</si>
  <si>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</si>
  <si>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</si>
  <si>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</si>
  <si>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</si>
  <si>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</si>
  <si>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</si>
  <si>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</si>
  <si>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</si>
  <si>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</si>
  <si>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</si>
  <si>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</si>
  <si>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</si>
  <si>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</si>
  <si>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</si>
  <si>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</si>
  <si>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</si>
  <si>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</si>
  <si>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</si>
  <si>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</si>
  <si>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</si>
  <si>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</si>
  <si>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</si>
  <si>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</si>
  <si>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</si>
  <si>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</si>
  <si>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</si>
  <si>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</si>
  <si>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</si>
  <si>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</si>
  <si>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</si>
  <si>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</si>
  <si>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</si>
  <si>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</si>
  <si>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</si>
  <si>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</si>
  <si>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</si>
  <si>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</si>
  <si>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</si>
  <si>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</si>
  <si>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</si>
  <si>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</si>
  <si>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</si>
  <si>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</si>
  <si>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</si>
  <si>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</si>
  <si>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</si>
  <si>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</si>
  <si>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</si>
  <si>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</si>
  <si>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</si>
  <si>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</si>
  <si>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</si>
  <si>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</si>
  <si>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</si>
  <si>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</si>
  <si>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</si>
  <si>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</si>
  <si>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</si>
  <si>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</si>
  <si>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</si>
  <si>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</si>
  <si>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</si>
  <si>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</si>
  <si>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</si>
  <si>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</si>
  <si>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</si>
  <si>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</si>
  <si>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</si>
  <si>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</si>
  <si>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</si>
  <si>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</si>
  <si>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</si>
  <si>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</si>
  <si>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</si>
  <si>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</si>
  <si>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</si>
  <si>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</si>
  <si>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</si>
  <si>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</si>
  <si>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</si>
  <si>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</si>
  <si>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</si>
  <si>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</si>
  <si>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</si>
  <si>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</si>
  <si>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</si>
  <si>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</si>
  <si>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</si>
  <si>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</si>
  <si>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</si>
  <si>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</si>
  <si>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</si>
  <si>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</si>
  <si>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</si>
  <si>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</si>
  <si>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</si>
  <si>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</si>
  <si>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</si>
  <si>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</si>
  <si>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</si>
  <si>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</si>
  <si>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</si>
  <si>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</si>
  <si>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</si>
  <si>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</si>
  <si>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</si>
  <si>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</si>
  <si>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</si>
  <si>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</si>
  <si>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</si>
  <si>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</si>
  <si>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</si>
  <si>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</si>
  <si>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</si>
  <si>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</si>
  <si>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</si>
  <si>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</si>
  <si>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</si>
  <si>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</si>
  <si>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</si>
  <si>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</si>
  <si>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</si>
  <si>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</si>
  <si>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</si>
  <si>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</si>
  <si>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</si>
  <si>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</si>
  <si>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</si>
  <si>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</si>
  <si>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</si>
  <si>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</si>
  <si>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</si>
  <si>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</si>
  <si>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</si>
  <si>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</si>
  <si>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</si>
  <si>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</si>
  <si>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</si>
  <si>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</si>
  <si>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</si>
  <si>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</si>
  <si>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</si>
  <si>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</si>
  <si>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</si>
  <si>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</si>
  <si>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</si>
  <si>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</si>
  <si>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</si>
  <si>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</si>
  <si>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</si>
  <si>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</si>
  <si>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</si>
  <si>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</si>
  <si>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</si>
  <si>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</si>
  <si>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</si>
  <si>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</si>
  <si>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</si>
  <si>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</si>
  <si>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</si>
  <si>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</si>
  <si>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</si>
  <si>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</si>
  <si>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</si>
  <si>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</si>
  <si>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</si>
  <si>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</si>
  <si>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</si>
  <si>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</si>
  <si>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</si>
  <si>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</si>
  <si>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</si>
  <si>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</si>
  <si>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</si>
  <si>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</si>
  <si>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</si>
  <si>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</si>
  <si>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</si>
  <si>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</si>
  <si>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</si>
  <si>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</si>
  <si>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</si>
  <si>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</si>
  <si>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</si>
  <si>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</si>
  <si>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</si>
  <si>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</si>
  <si>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</si>
  <si>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</si>
  <si>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</si>
  <si>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</si>
  <si>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</si>
  <si>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</si>
  <si>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</si>
  <si>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</si>
  <si>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</si>
  <si>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</si>
  <si>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</si>
  <si>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</si>
  <si>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</si>
  <si>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</si>
  <si>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</si>
  <si>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</si>
  <si>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</si>
  <si>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</si>
  <si>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</si>
  <si>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</si>
  <si>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</si>
  <si>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</si>
  <si>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</si>
  <si>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</si>
  <si>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</si>
  <si>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</si>
  <si>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</si>
  <si>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</si>
  <si>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</si>
  <si>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</si>
  <si>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</si>
  <si>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</si>
  <si>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</si>
  <si>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</si>
  <si>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</si>
  <si>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</si>
  <si>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</si>
  <si>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</si>
  <si>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</si>
  <si>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</si>
  <si>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</si>
  <si>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</si>
  <si>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</si>
  <si>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</si>
  <si>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</si>
  <si>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</si>
  <si>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</si>
  <si>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</si>
  <si>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</si>
  <si>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</si>
  <si>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</si>
  <si>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</si>
  <si>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</si>
  <si>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</si>
  <si>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</si>
  <si>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</si>
  <si>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</si>
  <si>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</si>
  <si>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</si>
  <si>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</si>
  <si>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</si>
  <si>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</si>
  <si>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</si>
  <si>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</si>
  <si>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</si>
  <si>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</si>
  <si>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</si>
  <si>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</si>
  <si>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</si>
  <si>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</si>
  <si>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</si>
  <si>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</si>
  <si>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</si>
  <si>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</si>
  <si>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</si>
  <si>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</si>
  <si>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</si>
  <si>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</si>
  <si>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</si>
  <si>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</si>
  <si>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</si>
  <si>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</si>
  <si>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</si>
  <si>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</si>
  <si>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</si>
  <si>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</si>
  <si>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</si>
  <si>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</si>
  <si>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</si>
  <si>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</si>
  <si>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</si>
  <si>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</si>
  <si>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</si>
  <si>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</si>
  <si>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</si>
  <si>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</si>
  <si>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</si>
  <si>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</si>
  <si>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</si>
  <si>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</si>
  <si>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</si>
  <si>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</si>
  <si>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</si>
  <si>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</si>
  <si>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</si>
  <si>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</si>
  <si>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</si>
  <si>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</si>
  <si>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</si>
  <si>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</si>
  <si>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</si>
  <si>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</si>
  <si>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</si>
  <si>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</si>
  <si>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</si>
  <si>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</si>
  <si>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</si>
  <si>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</si>
  <si>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</si>
  <si>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</si>
  <si>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</si>
  <si>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</si>
  <si>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</si>
  <si>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</si>
  <si>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</si>
  <si>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</si>
  <si>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</si>
  <si>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</si>
  <si>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</si>
  <si>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</si>
  <si>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</si>
  <si>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</si>
  <si>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</si>
  <si>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</si>
  <si>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</si>
  <si>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</si>
  <si>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</si>
  <si>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</si>
  <si>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</si>
  <si>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</si>
  <si>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</si>
  <si>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</si>
  <si>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</si>
  <si>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</si>
  <si>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</si>
  <si>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</si>
  <si>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</si>
  <si>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</si>
  <si>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</si>
  <si>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</si>
  <si>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</si>
  <si>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</si>
  <si>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</si>
  <si>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</si>
  <si>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</si>
  <si>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</si>
  <si>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</si>
  <si>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</si>
  <si>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</si>
  <si>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</si>
  <si>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</si>
  <si>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</si>
  <si>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</si>
  <si>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</si>
  <si>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</si>
  <si>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</si>
  <si>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</si>
  <si>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</si>
  <si>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</si>
  <si>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</si>
  <si>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</si>
  <si>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</si>
  <si>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</si>
  <si>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</si>
  <si>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</si>
  <si>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</si>
  <si>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</si>
  <si>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</si>
  <si>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</si>
  <si>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</si>
  <si>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</si>
  <si>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</si>
  <si>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</si>
  <si>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</si>
  <si>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</si>
  <si>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</si>
  <si>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</si>
  <si>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</si>
  <si>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</si>
  <si>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</si>
  <si>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</si>
  <si>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</si>
  <si>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</si>
  <si>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</si>
  <si>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</si>
  <si>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</si>
  <si>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</si>
  <si>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</si>
  <si>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</si>
  <si>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</si>
  <si>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</si>
  <si>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</si>
  <si>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</si>
  <si>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</si>
  <si>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</si>
  <si>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</si>
  <si>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</si>
  <si>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</si>
  <si>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</si>
  <si>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</si>
  <si>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</si>
  <si>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</si>
  <si>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</si>
  <si>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</si>
  <si>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</si>
  <si>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</si>
  <si>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</si>
  <si>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</si>
  <si>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</si>
  <si>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</si>
  <si>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</si>
  <si>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</si>
  <si>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</si>
  <si>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</si>
  <si>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</si>
  <si>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</si>
  <si>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</si>
  <si>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</si>
  <si>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</si>
  <si>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</si>
  <si>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</si>
  <si>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</si>
  <si>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</si>
  <si>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</si>
  <si>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</si>
  <si>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</si>
  <si>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</si>
  <si>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</si>
  <si>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</si>
  <si>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</si>
  <si>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</si>
  <si>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</si>
  <si>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</si>
  <si>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</si>
  <si>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</si>
  <si>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</si>
  <si>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</si>
  <si>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</si>
  <si>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</si>
  <si>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</si>
  <si>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</si>
  <si>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</si>
  <si>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</si>
  <si>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</si>
  <si>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</si>
  <si>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</si>
  <si>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</si>
  <si>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</si>
  <si>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</si>
  <si>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</si>
  <si>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</si>
  <si>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</si>
  <si>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</si>
  <si>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</si>
  <si>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</si>
  <si>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</si>
  <si>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</si>
  <si>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</si>
  <si>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</si>
  <si>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</si>
  <si>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</si>
  <si>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</si>
  <si>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</si>
  <si>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</si>
  <si>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</si>
  <si>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</si>
  <si>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</si>
  <si>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</si>
  <si>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</si>
  <si>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</si>
  <si>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</si>
  <si>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</si>
  <si>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</si>
  <si>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</si>
  <si>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</si>
  <si>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</si>
  <si>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</si>
  <si>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</si>
  <si>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</si>
  <si>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</si>
  <si>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</si>
  <si>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</si>
  <si>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</si>
  <si>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</si>
  <si>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</si>
  <si>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</si>
  <si>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</si>
  <si>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</si>
  <si>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</si>
  <si>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</si>
  <si>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</si>
  <si>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</si>
  <si>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</si>
  <si>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</si>
  <si>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</si>
  <si>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</si>
  <si>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</si>
  <si>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</si>
  <si>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</si>
  <si>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</si>
  <si>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</si>
  <si>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</si>
  <si>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</si>
  <si>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</si>
  <si>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</si>
  <si>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</si>
  <si>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</si>
  <si>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</si>
  <si>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</si>
  <si>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</si>
  <si>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</si>
  <si>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</si>
  <si>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</si>
  <si>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</si>
  <si>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</si>
  <si>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</si>
  <si>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</si>
  <si>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</si>
  <si>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</si>
  <si>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</si>
  <si>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</si>
  <si>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</si>
  <si>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</si>
  <si>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</si>
  <si>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</si>
  <si>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</si>
  <si>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</si>
  <si>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</si>
  <si>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</si>
  <si>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</si>
  <si>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</si>
  <si>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</si>
  <si>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</si>
  <si>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</si>
  <si>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</si>
  <si>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</si>
  <si>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</si>
  <si>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</si>
  <si>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</si>
  <si>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</si>
  <si>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</si>
  <si>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</si>
  <si>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</si>
  <si>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</si>
  <si>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</si>
  <si>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</si>
  <si>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</si>
  <si>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</si>
  <si>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</si>
  <si>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</si>
  <si>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</si>
  <si>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</si>
  <si>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</si>
  <si>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</si>
  <si>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</si>
  <si>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</si>
  <si>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</si>
  <si>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</si>
  <si>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</si>
  <si>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</si>
  <si>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</si>
  <si>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</si>
  <si>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</si>
  <si>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</si>
  <si>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</si>
  <si>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</si>
  <si>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</si>
  <si>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</si>
  <si>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</si>
  <si>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</si>
  <si>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</si>
  <si>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</si>
  <si>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</si>
  <si>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</si>
  <si>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</si>
  <si>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</si>
  <si>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</si>
  <si>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</si>
  <si>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</si>
  <si>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</si>
  <si>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</si>
  <si>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</si>
  <si>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</si>
  <si>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</si>
  <si>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</si>
  <si>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</si>
  <si>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</si>
  <si>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</si>
  <si>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</si>
  <si>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</si>
  <si>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</si>
  <si>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</si>
  <si>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</si>
  <si>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</si>
  <si>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</si>
  <si>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</si>
  <si>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</si>
  <si>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</si>
  <si>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</si>
  <si>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</si>
  <si>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</si>
  <si>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</si>
  <si>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</si>
  <si>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</si>
  <si>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</si>
  <si>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</si>
  <si>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</si>
  <si>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</si>
  <si>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</si>
  <si>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</si>
  <si>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</si>
  <si>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</si>
  <si>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</si>
  <si>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</si>
  <si>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</si>
  <si>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</si>
  <si>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</si>
  <si>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</si>
  <si>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</si>
  <si>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</si>
  <si>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</si>
  <si>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</si>
  <si>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</si>
  <si>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</si>
  <si>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</si>
  <si>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</si>
  <si>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</si>
  <si>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</si>
  <si>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</si>
  <si>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</si>
  <si>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</si>
  <si>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</si>
  <si>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</si>
  <si>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</si>
  <si>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</si>
  <si>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</si>
  <si>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</si>
  <si>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</si>
  <si>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</si>
  <si>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</si>
  <si>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</si>
  <si>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</si>
  <si>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</si>
  <si>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</si>
  <si>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</si>
  <si>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</si>
  <si>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</si>
  <si>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</si>
  <si>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</si>
  <si>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</si>
  <si>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</si>
  <si>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</si>
  <si>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</si>
  <si>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</si>
  <si>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</si>
  <si>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</si>
  <si>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</si>
  <si>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</si>
  <si>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</si>
  <si>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</si>
  <si>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</si>
  <si>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</si>
  <si>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</si>
  <si>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</si>
  <si>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</si>
  <si>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</si>
  <si>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</si>
  <si>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</si>
  <si>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</si>
  <si>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</si>
  <si>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</si>
  <si>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</si>
  <si>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</si>
  <si>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</si>
  <si>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</si>
  <si>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</si>
  <si>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</si>
  <si>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</si>
  <si>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</si>
  <si>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</si>
  <si>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</si>
  <si>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</si>
  <si>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</si>
  <si>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</si>
  <si>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</si>
  <si>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</si>
  <si>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</si>
  <si>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</si>
  <si>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</si>
  <si>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</si>
  <si>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</si>
  <si>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</si>
  <si>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</si>
  <si>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</si>
  <si>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</si>
  <si>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</si>
  <si>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</si>
  <si>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</si>
  <si>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</si>
  <si>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</si>
  <si>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</si>
  <si>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</si>
  <si>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</si>
  <si>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</si>
  <si>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</si>
  <si>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</si>
  <si>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</si>
  <si>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</si>
  <si>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</si>
  <si>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</si>
  <si>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</si>
  <si>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</si>
  <si>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</si>
  <si>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</si>
  <si>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</si>
  <si>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</si>
  <si>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</si>
  <si>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</si>
  <si>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</si>
  <si>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</si>
  <si>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</si>
  <si>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</si>
  <si>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</si>
  <si>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</si>
  <si>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</si>
  <si>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</si>
  <si>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</si>
  <si>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</si>
  <si>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</si>
  <si>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</si>
  <si>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</si>
  <si>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</si>
  <si>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</si>
  <si>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</si>
  <si>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</si>
  <si>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</si>
  <si>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</si>
  <si>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</si>
  <si>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</si>
  <si>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</si>
  <si>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</si>
  <si>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</si>
  <si>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</si>
  <si>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</si>
  <si>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</si>
  <si>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</si>
  <si>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</si>
  <si>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</si>
  <si>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</si>
  <si>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</si>
  <si>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</si>
  <si>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</si>
  <si>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</si>
  <si>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</si>
  <si>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</si>
  <si>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</si>
  <si>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</si>
  <si>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</si>
  <si>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</si>
  <si>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</si>
  <si>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</si>
  <si>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</si>
  <si>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</si>
  <si>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</si>
  <si>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</si>
  <si>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</si>
  <si>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</si>
  <si>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</si>
  <si>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</si>
  <si>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</si>
  <si>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</si>
  <si>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</si>
  <si>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</si>
  <si>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</si>
  <si>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</si>
  <si>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</si>
  <si>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</si>
  <si>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</si>
  <si>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</si>
  <si>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</si>
  <si>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</si>
  <si>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</si>
  <si>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</si>
  <si>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</si>
  <si>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</si>
  <si>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</si>
  <si>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</si>
  <si>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</si>
  <si>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</si>
  <si>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</si>
  <si>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</si>
  <si>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</si>
  <si>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</si>
  <si>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</si>
  <si>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</si>
  <si>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</si>
  <si>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</si>
  <si>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</si>
  <si>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</si>
  <si>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</si>
  <si>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</si>
  <si>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</si>
  <si>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</si>
  <si>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</si>
  <si>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</si>
  <si>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</si>
  <si>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</si>
  <si>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</si>
  <si>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</si>
  <si>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</si>
  <si>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</si>
  <si>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</si>
  <si>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</si>
  <si>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</si>
  <si>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</si>
  <si>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</si>
  <si>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</si>
  <si>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</si>
  <si>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</si>
  <si>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</si>
  <si>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</si>
  <si>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</si>
  <si>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</si>
  <si>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</si>
  <si>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</si>
  <si>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</si>
  <si>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</si>
  <si>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</si>
  <si>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</si>
  <si>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</si>
  <si>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</si>
  <si>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</si>
  <si>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</si>
  <si>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</si>
  <si>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</si>
  <si>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</si>
  <si>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</si>
  <si>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</si>
  <si>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</si>
  <si>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</si>
  <si>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</si>
  <si>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</si>
  <si>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</si>
  <si>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</si>
  <si>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</si>
  <si>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</si>
  <si>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</si>
  <si>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</si>
  <si>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</si>
  <si>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</si>
  <si>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</si>
  <si>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</si>
  <si>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</si>
  <si>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</si>
  <si>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</si>
  <si>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</si>
  <si>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</si>
  <si>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</si>
  <si>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</si>
  <si>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</si>
  <si>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</si>
  <si>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</si>
  <si>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</si>
  <si>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</si>
  <si>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</si>
  <si>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</si>
  <si>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</si>
  <si>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</si>
  <si>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</si>
  <si>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</si>
  <si>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</si>
  <si>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</si>
  <si>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</si>
  <si>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</si>
  <si>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</si>
  <si>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</si>
  <si>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</si>
  <si>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</si>
  <si>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</si>
  <si>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</si>
  <si>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</si>
  <si>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</si>
  <si>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</si>
  <si>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</si>
  <si>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</si>
  <si>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</si>
  <si>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</si>
  <si>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</si>
  <si>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</si>
  <si>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</si>
  <si>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</si>
  <si>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</si>
  <si>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</si>
  <si>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</si>
  <si>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</si>
  <si>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</si>
  <si>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</si>
  <si>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</si>
  <si>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</si>
  <si>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</si>
  <si>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</si>
  <si>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</si>
  <si>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</si>
  <si>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</si>
  <si>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</si>
  <si>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</si>
  <si>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</si>
  <si>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</si>
  <si>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</si>
  <si>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</si>
  <si>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</si>
  <si>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</si>
  <si>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</si>
  <si>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</si>
  <si>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</si>
  <si>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</si>
  <si>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</si>
  <si>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</si>
  <si>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</si>
  <si>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</si>
  <si>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</si>
  <si>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</si>
  <si>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</si>
  <si>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</si>
  <si>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</si>
  <si>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</si>
  <si>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</si>
  <si>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</si>
  <si>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</si>
  <si>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</si>
  <si>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</si>
  <si>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</si>
  <si>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</si>
  <si>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</si>
  <si>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</si>
  <si>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</si>
  <si>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</si>
  <si>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</si>
  <si>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</si>
  <si>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</si>
  <si>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</si>
  <si>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</si>
  <si>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</si>
  <si>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</si>
  <si>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</si>
  <si>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</si>
  <si>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</si>
  <si>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</si>
  <si>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</si>
  <si>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</si>
  <si>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</si>
  <si>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</si>
  <si>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</si>
  <si>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</si>
  <si>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</si>
  <si>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</si>
  <si>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</si>
  <si>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</si>
  <si>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</si>
  <si>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</si>
  <si>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</si>
  <si>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</si>
  <si>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</si>
  <si>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</si>
  <si>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</si>
  <si>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</si>
  <si>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</si>
  <si>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</si>
  <si>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</si>
  <si>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</si>
  <si>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</si>
  <si>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</si>
  <si>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</si>
  <si>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</si>
  <si>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</si>
  <si>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</si>
  <si>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</si>
  <si>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</si>
  <si>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</si>
  <si>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</si>
  <si>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</si>
  <si>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</si>
  <si>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</si>
  <si>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</si>
  <si>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</si>
  <si>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</si>
  <si>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</si>
  <si>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</si>
  <si>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</si>
  <si>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</si>
  <si>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</si>
  <si>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</si>
  <si>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</si>
  <si>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</si>
  <si>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</si>
  <si>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</si>
  <si>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</si>
  <si>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</si>
  <si>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</si>
  <si>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</si>
  <si>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</si>
  <si>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</si>
  <si>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</si>
  <si>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</si>
  <si>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</si>
  <si>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</si>
  <si>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</si>
  <si>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</si>
  <si>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</si>
  <si>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</si>
  <si>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</si>
  <si>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</si>
  <si>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</si>
  <si>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</si>
  <si>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</si>
  <si>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</si>
  <si>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</si>
  <si>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</si>
  <si>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</si>
  <si>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</si>
  <si>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</si>
  <si>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</si>
  <si>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</si>
  <si>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</si>
  <si>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</si>
  <si>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</si>
  <si>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</si>
  <si>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</si>
  <si>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</si>
  <si>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</si>
  <si>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</si>
  <si>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</si>
  <si>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</si>
  <si>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</si>
  <si>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</si>
  <si>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</si>
  <si>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</si>
  <si>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</si>
  <si>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</si>
  <si>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</si>
  <si>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</si>
  <si>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</si>
  <si>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</si>
  <si>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</si>
  <si>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</si>
  <si>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</si>
  <si>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</si>
  <si>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</si>
  <si>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</si>
  <si>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</si>
  <si>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</si>
  <si>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</si>
  <si>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</si>
  <si>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</si>
  <si>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</si>
  <si>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</si>
  <si>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</si>
  <si>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</si>
  <si>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</si>
  <si>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</si>
  <si>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</si>
  <si>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</si>
  <si>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</si>
  <si>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</si>
  <si>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</si>
  <si>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</si>
  <si>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</si>
  <si>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</si>
  <si>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</si>
  <si>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</si>
  <si>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</si>
  <si>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</si>
  <si>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</si>
  <si>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</si>
  <si>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</si>
  <si>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</si>
  <si>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</si>
  <si>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</si>
  <si>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</si>
  <si>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</si>
  <si>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</si>
  <si>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</si>
  <si>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</si>
  <si>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</si>
  <si>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</si>
  <si>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</si>
  <si>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</si>
  <si>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</si>
  <si>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</si>
  <si>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</si>
  <si>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</si>
  <si>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</si>
  <si>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</si>
  <si>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</si>
  <si>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</si>
  <si>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</si>
  <si>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</si>
  <si>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</si>
  <si>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</si>
  <si>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</si>
  <si>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</si>
  <si>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</si>
  <si>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</si>
  <si>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</si>
  <si>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</si>
  <si>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</si>
  <si>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</si>
  <si>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</si>
  <si>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</si>
  <si>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</si>
  <si>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</si>
  <si>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</si>
  <si>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</si>
  <si>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</si>
  <si>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</si>
  <si>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</si>
  <si>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</si>
  <si>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</si>
  <si>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</si>
  <si>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</si>
  <si>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</si>
  <si>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</si>
  <si>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</si>
  <si>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</si>
  <si>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</si>
  <si>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</si>
  <si>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</si>
  <si>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</si>
  <si>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</si>
  <si>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</si>
  <si>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</si>
  <si>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</si>
  <si>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</si>
  <si>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</si>
  <si>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</si>
  <si>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</si>
  <si>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</si>
  <si>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</si>
  <si>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</si>
  <si>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</si>
  <si>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</si>
  <si>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</si>
  <si>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</si>
  <si>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</si>
  <si>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</si>
  <si>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</si>
  <si>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</si>
  <si>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</si>
  <si>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</si>
  <si>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</si>
  <si>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</si>
  <si>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</si>
  <si>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</si>
  <si>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</si>
  <si>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</si>
  <si>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</si>
  <si>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</si>
  <si>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</si>
  <si>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</si>
  <si>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</si>
  <si>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</si>
  <si>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</si>
  <si>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</si>
  <si>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</si>
  <si>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</si>
  <si>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</si>
  <si>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</si>
  <si>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</si>
  <si>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</si>
  <si>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</si>
  <si>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</si>
  <si>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</si>
  <si>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</si>
  <si>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</si>
  <si>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</si>
  <si>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</si>
  <si>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</si>
  <si>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</si>
  <si>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</si>
  <si>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</si>
  <si>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</si>
  <si>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</si>
  <si>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</si>
  <si>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</si>
  <si>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</si>
  <si>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</si>
  <si>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</si>
  <si>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</si>
  <si>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</si>
  <si>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</si>
  <si>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</si>
  <si>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</si>
  <si>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</si>
  <si>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</si>
  <si>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</si>
  <si>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</si>
  <si>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</si>
  <si>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</si>
  <si>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</si>
  <si>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</si>
  <si>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</si>
  <si>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</si>
  <si>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</si>
  <si>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</si>
  <si>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</si>
  <si>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</si>
  <si>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</si>
  <si>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</si>
  <si>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</si>
  <si>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</si>
  <si>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</si>
  <si>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</si>
  <si>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</si>
  <si>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</si>
  <si>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</si>
  <si>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</si>
  <si>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</si>
  <si>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</si>
  <si>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</si>
  <si>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</si>
  <si>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</si>
  <si>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</si>
  <si>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</si>
  <si>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</si>
  <si>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</si>
  <si>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</si>
  <si>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</si>
  <si>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</si>
  <si>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</si>
  <si>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</si>
  <si>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</si>
  <si>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</si>
  <si>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</si>
  <si>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</si>
  <si>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</si>
  <si>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</si>
  <si>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</si>
  <si>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</si>
  <si>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</si>
  <si>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</si>
  <si>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</si>
  <si>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</si>
  <si>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</si>
  <si>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</si>
  <si>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</si>
  <si>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</si>
  <si>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</si>
  <si>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</si>
  <si>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</si>
  <si>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</si>
  <si>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</si>
  <si>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</si>
  <si>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</si>
  <si>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</si>
  <si>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</si>
  <si>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</si>
  <si>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</si>
  <si>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</si>
  <si>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</si>
  <si>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</si>
  <si>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</si>
  <si>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</si>
  <si>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</si>
  <si>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</si>
  <si>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</si>
  <si>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</si>
  <si>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</si>
  <si>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</si>
  <si>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</si>
  <si>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</si>
  <si>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</si>
  <si>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</si>
  <si>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</si>
  <si>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</si>
  <si>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</si>
  <si>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</si>
  <si>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</si>
  <si>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</si>
  <si>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</si>
  <si>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</si>
  <si>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</si>
  <si>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</si>
  <si>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</si>
  <si>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</si>
  <si>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</si>
  <si>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</si>
  <si>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</si>
  <si>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</si>
  <si>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</si>
  <si>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</si>
  <si>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</si>
  <si>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</si>
  <si>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</si>
  <si>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</si>
  <si>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</si>
  <si>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</si>
  <si>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</si>
  <si>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</si>
  <si>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</si>
  <si>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</si>
  <si>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</si>
  <si>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</si>
  <si>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</si>
  <si>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</si>
  <si>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</si>
  <si>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</si>
  <si>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</si>
  <si>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</si>
  <si>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</si>
  <si>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</si>
  <si>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</si>
  <si>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</si>
  <si>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</si>
  <si>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</si>
  <si>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</si>
  <si>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</si>
  <si>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</si>
  <si>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</si>
  <si>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</si>
  <si>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</si>
  <si>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</si>
  <si>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</si>
  <si>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</si>
  <si>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</si>
  <si>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</si>
  <si>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</si>
  <si>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</si>
  <si>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</si>
  <si>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</si>
  <si>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</si>
  <si>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</si>
  <si>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</si>
  <si>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</si>
  <si>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</si>
  <si>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</si>
  <si>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</si>
  <si>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</si>
  <si>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</si>
  <si>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</si>
  <si>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</si>
  <si>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</si>
  <si>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</si>
  <si>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</si>
  <si>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</si>
  <si>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</si>
  <si>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</si>
  <si>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</si>
  <si>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</si>
  <si>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</si>
  <si>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</si>
  <si>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</si>
  <si>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</si>
  <si>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</si>
  <si>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</si>
  <si>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</si>
  <si>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</si>
  <si>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</si>
  <si>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</si>
  <si>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</si>
  <si>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</si>
  <si>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</si>
  <si>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</si>
  <si>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</si>
  <si>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</si>
  <si>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</si>
  <si>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</si>
  <si>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</si>
  <si>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</si>
  <si>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</si>
  <si>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</si>
  <si>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</si>
  <si>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</si>
  <si>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</si>
  <si>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</si>
  <si>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</si>
  <si>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</si>
  <si>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</si>
  <si>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</si>
  <si>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</si>
  <si>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</si>
  <si>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</si>
  <si>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</si>
  <si>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</si>
  <si>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</si>
  <si>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</si>
  <si>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</si>
  <si>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</si>
  <si>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</si>
  <si>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</si>
  <si>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</si>
  <si>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</si>
  <si>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</si>
  <si>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</si>
  <si>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</si>
  <si>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</si>
  <si>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</si>
  <si>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</si>
  <si>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</si>
  <si>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</si>
  <si>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</si>
  <si>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</si>
  <si>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</si>
  <si>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</si>
  <si>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</si>
  <si>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</si>
  <si>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</si>
  <si>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</si>
  <si>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</si>
  <si>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</si>
  <si>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</si>
  <si>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</si>
  <si>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</si>
  <si>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</si>
  <si>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</si>
  <si>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</si>
  <si>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</si>
  <si>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</si>
  <si>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</si>
  <si>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</si>
  <si>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</si>
  <si>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</si>
  <si>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</si>
  <si>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</si>
  <si>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</si>
  <si>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</si>
  <si>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</si>
  <si>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</si>
  <si>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</si>
  <si>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</si>
  <si>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</si>
  <si>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</si>
  <si>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</si>
  <si>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</si>
  <si>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</si>
  <si>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</si>
  <si>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</si>
  <si>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</si>
  <si>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</si>
  <si>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</si>
  <si>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</si>
  <si>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</si>
  <si>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</si>
  <si>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</si>
  <si>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</si>
  <si>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</si>
  <si>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</si>
  <si>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</si>
  <si>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</si>
  <si>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</si>
  <si>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</si>
  <si>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</si>
  <si>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</si>
  <si>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</si>
  <si>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</si>
  <si>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</si>
  <si>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</si>
  <si>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</si>
  <si>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</si>
  <si>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</si>
  <si>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</si>
  <si>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</si>
  <si>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</si>
  <si>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</si>
  <si>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</si>
  <si>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</si>
  <si>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</si>
  <si>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</si>
  <si>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</si>
  <si>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</si>
  <si>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</si>
  <si>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</si>
  <si>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</si>
  <si>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</si>
  <si>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</si>
  <si>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</si>
  <si>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</si>
  <si>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</si>
  <si>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</si>
  <si>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</si>
  <si>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</si>
  <si>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</si>
  <si>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</si>
  <si>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</si>
  <si>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</si>
  <si>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</si>
  <si>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</si>
  <si>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</si>
  <si>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</si>
  <si>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</si>
  <si>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</si>
  <si>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</si>
  <si>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</si>
  <si>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</si>
  <si>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</si>
  <si>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</si>
  <si>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</si>
  <si>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</si>
  <si>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</si>
  <si>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</si>
  <si>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</si>
  <si>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</si>
  <si>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</si>
  <si>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</si>
  <si>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</si>
  <si>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</si>
  <si>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</si>
  <si>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</si>
  <si>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</si>
  <si>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</si>
  <si>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</si>
  <si>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</si>
  <si>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</si>
  <si>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</si>
  <si>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</si>
  <si>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</si>
  <si>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</si>
  <si>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</si>
  <si>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</si>
  <si>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</si>
  <si>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</si>
  <si>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</si>
  <si>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</si>
  <si>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</si>
  <si>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</si>
  <si>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</si>
  <si>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</si>
  <si>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</si>
  <si>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</si>
  <si>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</si>
  <si>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</si>
  <si>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</si>
  <si>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</si>
  <si>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</si>
  <si>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</si>
  <si>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</si>
  <si>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</si>
  <si>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</si>
  <si>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</si>
  <si>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</si>
  <si>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</si>
  <si>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</si>
  <si>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</si>
  <si>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</si>
  <si>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</si>
  <si>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</si>
  <si>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</si>
  <si>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</si>
  <si>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</si>
  <si>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</si>
  <si>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</si>
  <si>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</si>
  <si>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</si>
  <si>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</si>
  <si>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</si>
  <si>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</si>
  <si>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</si>
  <si>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</si>
  <si>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</si>
  <si>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</si>
  <si>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</si>
  <si>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</si>
  <si>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</si>
  <si>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</si>
  <si>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</si>
  <si>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</si>
  <si>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</si>
  <si>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</si>
  <si>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</si>
  <si>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</si>
  <si>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</si>
  <si>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</si>
  <si>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</si>
  <si>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</si>
  <si>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</si>
  <si>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</si>
  <si>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</si>
  <si>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</si>
  <si>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</si>
  <si>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</si>
  <si>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</si>
  <si>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</si>
  <si>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</si>
  <si>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</si>
  <si>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</si>
  <si>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</si>
  <si>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</si>
  <si>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</si>
  <si>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</si>
  <si>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</si>
  <si>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</si>
  <si>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</si>
  <si>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</si>
  <si>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</si>
  <si>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</si>
  <si>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</si>
  <si>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</si>
  <si>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</si>
  <si>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</si>
  <si>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</si>
  <si>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</si>
  <si>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</si>
  <si>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</si>
  <si>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</si>
  <si>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</si>
  <si>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</si>
  <si>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</si>
  <si>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</si>
  <si>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</si>
  <si>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</si>
  <si>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</si>
  <si>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</si>
  <si>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</si>
  <si>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</si>
  <si>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</si>
  <si>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</si>
  <si>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</si>
  <si>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</si>
  <si>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</si>
  <si>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</si>
  <si>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</si>
  <si>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</si>
  <si>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</si>
  <si>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</si>
  <si>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</si>
  <si>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</si>
  <si>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</si>
  <si>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</si>
  <si>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</si>
  <si>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</si>
  <si>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</si>
  <si>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</si>
  <si>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</si>
  <si>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</si>
  <si>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</si>
  <si>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</si>
  <si>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</si>
  <si>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</si>
  <si>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</si>
  <si>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</si>
  <si>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</si>
  <si>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</si>
  <si>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</si>
  <si>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</si>
  <si>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</si>
  <si>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</si>
  <si>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</si>
  <si>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</si>
  <si>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</si>
  <si>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</si>
  <si>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</si>
  <si>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</si>
  <si>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</si>
  <si>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</si>
  <si>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</si>
  <si>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</si>
  <si>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</si>
  <si>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</si>
  <si>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</si>
  <si>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</si>
  <si>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</si>
  <si>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</si>
  <si>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</si>
  <si>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</si>
  <si>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</si>
  <si>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</si>
  <si>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</si>
  <si>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</si>
  <si>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</si>
  <si>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</si>
  <si>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</si>
  <si>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</si>
  <si>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</si>
  <si>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</si>
  <si>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</si>
  <si>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</si>
  <si>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</si>
  <si>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</si>
  <si>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</si>
  <si>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</si>
  <si>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</si>
  <si>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</si>
  <si>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</si>
  <si>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</si>
  <si>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</si>
  <si>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</si>
  <si>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</si>
  <si>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</si>
  <si>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</si>
  <si>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</si>
  <si>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</si>
  <si>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</si>
  <si>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</si>
  <si>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</si>
  <si>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</si>
  <si>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</si>
  <si>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</si>
  <si>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</si>
  <si>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</si>
  <si>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</si>
  <si>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</si>
  <si>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</si>
  <si>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</si>
  <si>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</si>
  <si>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</si>
  <si>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</si>
  <si>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</si>
  <si>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</si>
  <si>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</si>
  <si>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</si>
  <si>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</si>
  <si>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</si>
  <si>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</si>
  <si>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</si>
  <si>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</si>
  <si>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</si>
  <si>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</si>
  <si>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</si>
  <si>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</si>
  <si>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</si>
  <si>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</si>
  <si>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</si>
  <si>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</si>
  <si>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</si>
  <si>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</si>
  <si>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</si>
  <si>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</si>
  <si>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</si>
  <si>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</si>
  <si>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</si>
  <si>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</si>
  <si>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</si>
  <si>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</si>
  <si>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</si>
  <si>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</si>
  <si>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</si>
  <si>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</si>
  <si>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</si>
  <si>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</si>
  <si>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</si>
  <si>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</si>
  <si>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</si>
  <si>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</si>
  <si>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</si>
  <si>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</si>
  <si>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</si>
  <si>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</si>
  <si>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</si>
  <si>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</si>
  <si>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</si>
  <si>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</si>
  <si>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</si>
  <si>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</si>
  <si>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</si>
  <si>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</si>
  <si>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</si>
  <si>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</si>
  <si>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</si>
  <si>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</si>
  <si>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</si>
  <si>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</si>
  <si>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</si>
  <si>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</si>
  <si>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</si>
  <si>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</si>
  <si>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</si>
  <si>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</si>
  <si>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</si>
  <si>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</si>
  <si>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</si>
  <si>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</si>
  <si>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</si>
  <si>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</si>
  <si>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</si>
  <si>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</si>
  <si>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</si>
  <si>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</si>
  <si>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</si>
  <si>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</si>
  <si>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</si>
  <si>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</si>
  <si>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</si>
  <si>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</si>
  <si>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</si>
  <si>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</si>
  <si>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</si>
  <si>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</si>
  <si>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</si>
  <si>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</si>
  <si>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</si>
  <si>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</si>
  <si>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</si>
  <si>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</si>
  <si>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</si>
  <si>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</si>
  <si>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</si>
  <si>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</si>
  <si>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</si>
  <si>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</si>
  <si>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</si>
  <si>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</si>
  <si>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</si>
  <si>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</si>
  <si>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</si>
  <si>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</si>
  <si>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</si>
  <si>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</si>
  <si>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</si>
  <si>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</si>
  <si>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</si>
  <si>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</si>
  <si>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</si>
  <si>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</si>
  <si>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</si>
  <si>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</si>
  <si>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</si>
  <si>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</si>
  <si>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</si>
  <si>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</si>
  <si>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</si>
  <si>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</si>
  <si>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</si>
  <si>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</si>
  <si>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</si>
  <si>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</si>
  <si>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</si>
  <si>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</si>
  <si>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</si>
  <si>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</si>
  <si>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</si>
  <si>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</si>
  <si>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</si>
  <si>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</si>
  <si>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</si>
  <si>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</si>
  <si>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</si>
  <si>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</si>
  <si>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</si>
  <si>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</si>
  <si>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</si>
  <si>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</si>
  <si>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</si>
  <si>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</si>
  <si>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</si>
  <si>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</si>
  <si>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</si>
  <si>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</si>
  <si>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</si>
  <si>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</si>
  <si>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</si>
  <si>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</si>
  <si>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</si>
  <si>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</si>
  <si>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</si>
  <si>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</si>
  <si>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</si>
  <si>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</si>
  <si>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</si>
  <si>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</si>
  <si>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</si>
  <si>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</si>
  <si>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</si>
  <si>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</si>
  <si>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</si>
  <si>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</si>
  <si>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</si>
  <si>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</si>
  <si>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</si>
  <si>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</si>
  <si>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</si>
  <si>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</si>
  <si>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</si>
  <si>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</si>
  <si>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</si>
  <si>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</si>
  <si>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</si>
  <si>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</si>
  <si>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</si>
  <si>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</si>
  <si>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</si>
  <si>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</si>
  <si>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</si>
  <si>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</si>
  <si>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</si>
  <si>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</si>
  <si>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</si>
  <si>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</si>
  <si>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</si>
  <si>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</si>
  <si>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</si>
  <si>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</si>
  <si>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</si>
  <si>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</si>
  <si>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</si>
  <si>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</si>
  <si>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</si>
  <si>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</si>
  <si>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</si>
  <si>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</si>
  <si>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</si>
  <si>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</si>
  <si>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</si>
  <si>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</si>
  <si>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</si>
  <si>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</si>
  <si>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</si>
  <si>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</si>
  <si>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</si>
  <si>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</si>
  <si>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</si>
  <si>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</si>
  <si>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</si>
  <si>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</si>
  <si>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</si>
  <si>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</si>
  <si>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</si>
  <si>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</si>
  <si>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</si>
  <si>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</si>
  <si>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</si>
  <si>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</si>
  <si>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</si>
  <si>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</si>
  <si>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</si>
  <si>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</si>
  <si>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</si>
  <si>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</si>
  <si>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</si>
  <si>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</si>
  <si>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</si>
  <si>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</si>
  <si>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</si>
  <si>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</si>
  <si>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</si>
  <si>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</si>
  <si>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</si>
  <si>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</si>
  <si>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</si>
  <si>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</si>
  <si>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</si>
  <si>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</si>
  <si>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</si>
  <si>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</si>
  <si>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</si>
  <si>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</si>
  <si>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</si>
  <si>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</si>
  <si>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</si>
  <si>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</si>
  <si>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</si>
  <si>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</si>
  <si>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</si>
  <si>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</si>
  <si>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</si>
  <si>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</si>
  <si>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</si>
  <si>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</si>
  <si>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</si>
  <si>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</si>
  <si>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</si>
  <si>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</si>
  <si>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</si>
  <si>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</si>
  <si>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</si>
  <si>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</si>
  <si>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</si>
  <si>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</si>
  <si>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</si>
  <si>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</si>
  <si>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</si>
  <si>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</si>
  <si>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</si>
  <si>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</si>
  <si>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</si>
  <si>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</si>
  <si>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</si>
  <si>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</si>
  <si>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</si>
  <si>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</si>
  <si>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</si>
  <si>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</si>
  <si>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</si>
  <si>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</si>
  <si>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</si>
  <si>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</si>
  <si>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</si>
  <si>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</si>
  <si>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</si>
  <si>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</si>
  <si>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</si>
  <si>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</si>
  <si>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</si>
  <si>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</si>
  <si>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</si>
  <si>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</si>
  <si>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</si>
  <si>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</si>
  <si>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</si>
  <si>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</si>
  <si>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</si>
  <si>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</si>
  <si>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</si>
  <si>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</si>
  <si>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</si>
  <si>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</si>
  <si>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</si>
  <si>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</si>
  <si>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</si>
  <si>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</si>
  <si>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</si>
  <si>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</si>
  <si>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</si>
  <si>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</si>
  <si>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</si>
  <si>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</si>
  <si>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</si>
  <si>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</si>
  <si>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</si>
  <si>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</si>
  <si>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</si>
  <si>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</si>
  <si>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</si>
  <si>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</si>
  <si>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</si>
  <si>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</si>
  <si>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</si>
  <si>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</si>
  <si>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</si>
  <si>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</si>
  <si>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</si>
  <si>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</si>
  <si>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</si>
  <si>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</si>
  <si>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</si>
  <si>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</si>
  <si>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</si>
  <si>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</si>
  <si>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</si>
  <si>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</si>
  <si>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</si>
  <si>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</si>
  <si>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</si>
  <si>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</si>
  <si>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</si>
  <si>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</si>
  <si>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</si>
  <si>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</si>
  <si>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</si>
  <si>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</si>
  <si>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</si>
  <si>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</si>
  <si>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</si>
  <si>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</si>
  <si>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</si>
  <si>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</si>
  <si>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</si>
  <si>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</si>
  <si>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</si>
  <si>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</si>
  <si>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</si>
  <si>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</si>
  <si>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</si>
  <si>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</si>
  <si>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</si>
  <si>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</si>
  <si>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</si>
  <si>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</si>
  <si>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</si>
  <si>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</si>
  <si>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</si>
  <si>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</si>
  <si>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</si>
  <si>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</si>
  <si>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</si>
  <si>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</si>
  <si>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</si>
  <si>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</si>
  <si>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</si>
  <si>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</si>
  <si>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</si>
  <si>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</si>
  <si>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</si>
  <si>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</si>
  <si>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</si>
  <si>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</si>
  <si>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</si>
  <si>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</si>
  <si>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</si>
  <si>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</si>
  <si>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</si>
  <si>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</si>
  <si>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</si>
  <si>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</si>
  <si>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</si>
  <si>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</si>
  <si>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</si>
  <si>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</si>
  <si>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</si>
  <si>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</si>
  <si>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</si>
  <si>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</si>
  <si>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</si>
  <si>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</si>
  <si>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</si>
  <si>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</si>
  <si>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</si>
  <si>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</si>
  <si>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</si>
  <si>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</si>
  <si>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</si>
  <si>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</si>
  <si>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</si>
  <si>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</si>
  <si>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</si>
  <si>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</si>
  <si>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</si>
  <si>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</si>
  <si>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</si>
  <si>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</si>
  <si>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</si>
  <si>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</si>
  <si>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</si>
  <si>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</si>
  <si>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</si>
  <si>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</si>
  <si>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</si>
  <si>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</si>
  <si>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</si>
  <si>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</si>
  <si>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</si>
  <si>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</si>
  <si>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</si>
  <si>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</si>
  <si>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</si>
  <si>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</si>
  <si>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</si>
  <si>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</si>
  <si>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</si>
  <si>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</si>
  <si>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</si>
  <si>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</si>
  <si>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</si>
  <si>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</si>
  <si>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</si>
  <si>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</si>
  <si>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</si>
  <si>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</si>
  <si>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</si>
  <si>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</si>
  <si>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</si>
  <si>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</si>
  <si>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</si>
  <si>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</si>
  <si>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</si>
  <si>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</si>
  <si>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</si>
  <si>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</si>
  <si>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</si>
  <si>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</si>
  <si>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</si>
  <si>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</si>
  <si>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</si>
  <si>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</si>
  <si>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</si>
  <si>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</si>
  <si>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</si>
  <si>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</si>
  <si>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</si>
  <si>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</si>
  <si>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</si>
  <si>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</si>
  <si>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</si>
  <si>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</si>
  <si>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</si>
  <si>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</si>
  <si>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</si>
  <si>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</si>
  <si>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</si>
  <si>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</si>
  <si>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</si>
  <si>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</si>
  <si>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</si>
  <si>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</si>
  <si>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</si>
  <si>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</si>
  <si>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</si>
  <si>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</si>
  <si>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</si>
  <si>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</si>
  <si>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</si>
  <si>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</si>
  <si>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</si>
  <si>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</si>
  <si>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</si>
  <si>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</si>
  <si>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</si>
  <si>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</si>
  <si>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</si>
  <si>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</si>
  <si>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</si>
  <si>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</si>
  <si>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</si>
  <si>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</si>
  <si>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</si>
  <si>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</si>
  <si>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</si>
  <si>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</si>
  <si>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</si>
  <si>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</si>
  <si>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</si>
  <si>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</si>
  <si>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</si>
  <si>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</si>
  <si>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</si>
  <si>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</si>
  <si>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</si>
  <si>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</si>
  <si>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</si>
  <si>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</si>
  <si>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</si>
  <si>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</si>
  <si>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</si>
  <si>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</si>
  <si>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</si>
  <si>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</si>
  <si>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</si>
  <si>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</si>
  <si>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</si>
  <si>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</si>
  <si>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</si>
  <si>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</si>
  <si>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</si>
  <si>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</si>
  <si>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</si>
  <si>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</si>
  <si>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</si>
  <si>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</si>
  <si>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</si>
  <si>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</si>
  <si>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</si>
  <si>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</si>
  <si>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</si>
  <si>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</si>
  <si>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</si>
  <si>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</si>
  <si>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</si>
  <si>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</si>
  <si>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</si>
  <si>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</si>
  <si>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</si>
  <si>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</si>
  <si>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</si>
  <si>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</si>
  <si>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</si>
  <si>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</si>
  <si>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</si>
  <si>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</si>
  <si>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</si>
  <si>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</si>
  <si>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</si>
  <si>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</si>
  <si>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</si>
  <si>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</si>
  <si>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</si>
  <si>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</si>
  <si>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</si>
  <si>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</si>
  <si>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</si>
  <si>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</si>
  <si>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</si>
  <si>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</si>
  <si>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</si>
  <si>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</si>
  <si>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</si>
  <si>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</si>
  <si>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</si>
  <si>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</si>
  <si>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</si>
  <si>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</si>
  <si>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</si>
  <si>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</si>
  <si>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</si>
  <si>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</si>
  <si>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</si>
  <si>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</si>
  <si>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</si>
  <si>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</si>
  <si>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</si>
  <si>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</si>
  <si>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</si>
  <si>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</si>
  <si>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</si>
  <si>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</si>
  <si>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</si>
  <si>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</si>
  <si>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</si>
  <si>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</si>
  <si>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</si>
  <si>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</si>
  <si>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</si>
  <si>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</si>
  <si>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</si>
  <si>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</si>
  <si>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</si>
  <si>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</si>
  <si>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</si>
  <si>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</si>
  <si>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</si>
  <si>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</si>
  <si>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</si>
  <si>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</si>
  <si>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</si>
  <si>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</si>
  <si>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</si>
  <si>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</si>
  <si>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</si>
  <si>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</si>
  <si>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</si>
  <si>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</si>
  <si>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</si>
  <si>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</si>
  <si>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</si>
  <si>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</si>
  <si>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</si>
  <si>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</si>
  <si>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</si>
  <si>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</si>
  <si>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</si>
  <si>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</si>
  <si>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</si>
  <si>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</si>
  <si>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</si>
  <si>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</si>
  <si>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</si>
  <si>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</si>
  <si>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</si>
  <si>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</si>
  <si>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</si>
  <si>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</si>
  <si>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</si>
  <si>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</si>
  <si>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</si>
  <si>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</si>
  <si>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</si>
  <si>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</si>
  <si>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</si>
  <si>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</si>
  <si>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</si>
  <si>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</si>
  <si>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</si>
  <si>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</si>
  <si>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</si>
  <si>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</si>
  <si>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</si>
  <si>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</si>
  <si>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</si>
  <si>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</si>
  <si>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</si>
  <si>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</si>
  <si>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</si>
  <si>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</si>
  <si>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</si>
  <si>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</si>
  <si>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</si>
  <si>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</si>
  <si>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</si>
  <si>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</si>
  <si>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</si>
  <si>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</si>
  <si>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</si>
  <si>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</si>
  <si>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</si>
  <si>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</si>
  <si>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</si>
  <si>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</si>
  <si>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</si>
  <si>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</si>
  <si>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</si>
  <si>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</si>
  <si>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</si>
  <si>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</si>
  <si>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</si>
  <si>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</si>
  <si>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</si>
  <si>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</si>
  <si>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</si>
  <si>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</si>
  <si>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</si>
  <si>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</si>
  <si>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</si>
  <si>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</si>
  <si>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</si>
  <si>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</si>
  <si>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</si>
  <si>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</si>
  <si>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</si>
  <si>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</si>
  <si>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</si>
  <si>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</si>
  <si>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</si>
  <si>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</si>
  <si>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</si>
  <si>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</si>
  <si>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</si>
  <si>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</si>
  <si>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</si>
  <si>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</si>
  <si>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</si>
  <si>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</si>
  <si>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</si>
  <si>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</si>
  <si>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</si>
  <si>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</si>
  <si>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</si>
  <si>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</si>
  <si>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</si>
  <si>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</si>
  <si>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</si>
  <si>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</si>
  <si>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</si>
  <si>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</si>
  <si>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</si>
  <si>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</si>
  <si>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</si>
  <si>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</si>
  <si>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</si>
  <si>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</si>
  <si>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</si>
  <si>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</si>
  <si>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</si>
  <si>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</si>
  <si>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</si>
  <si>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</si>
  <si>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</si>
  <si>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</si>
  <si>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</si>
  <si>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</si>
  <si>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</si>
  <si>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</si>
  <si>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</si>
  <si>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</si>
  <si>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</si>
  <si>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</si>
  <si>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</si>
  <si>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</si>
  <si>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</si>
  <si>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</si>
  <si>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</si>
  <si>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</si>
  <si>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</si>
  <si>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</si>
  <si>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</si>
  <si>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</si>
  <si>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</si>
  <si>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</si>
  <si>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</si>
  <si>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</si>
  <si>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</si>
  <si>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</si>
  <si>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</si>
  <si>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</si>
  <si>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</si>
  <si>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</si>
  <si>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</si>
  <si>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</si>
  <si>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</si>
  <si>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</si>
  <si>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</si>
  <si>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</si>
  <si>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</si>
  <si>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</si>
  <si>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</si>
  <si>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</si>
  <si>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</si>
  <si>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</si>
  <si>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</si>
  <si>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</si>
  <si>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</si>
  <si>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</si>
  <si>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</si>
  <si>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</si>
  <si>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</si>
  <si>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</si>
  <si>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</si>
  <si>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</si>
  <si>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</si>
  <si>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</si>
  <si>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</si>
  <si>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</si>
  <si>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</si>
  <si>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</si>
  <si>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</si>
  <si>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</si>
  <si>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</si>
  <si>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</si>
  <si>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</si>
  <si>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</si>
  <si>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</si>
  <si>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</si>
  <si>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</si>
  <si>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</si>
  <si>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</si>
  <si>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</si>
  <si>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</si>
  <si>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</si>
  <si>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</si>
  <si>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</si>
  <si>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</si>
  <si>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</si>
  <si>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</si>
  <si>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</si>
  <si>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</si>
  <si>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</si>
  <si>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</si>
  <si>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</si>
  <si>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</si>
  <si>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</si>
  <si>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</si>
  <si>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</si>
  <si>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</si>
  <si>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</si>
  <si>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</si>
  <si>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</si>
  <si>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</si>
  <si>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</si>
  <si>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</si>
  <si>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</si>
  <si>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</si>
  <si>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</si>
  <si>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</si>
  <si>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</si>
  <si>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</si>
  <si>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</si>
  <si>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</si>
  <si>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</si>
  <si>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</si>
  <si>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</si>
  <si>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</si>
  <si>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</si>
  <si>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</si>
  <si>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</si>
  <si>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</si>
  <si>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</si>
  <si>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</si>
  <si>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</si>
  <si>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</si>
  <si>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</si>
  <si>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</si>
  <si>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</si>
  <si>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</si>
  <si>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</si>
  <si>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</si>
  <si>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</si>
  <si>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</si>
  <si>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</si>
  <si>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</si>
  <si>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</si>
  <si>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</si>
  <si>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</si>
  <si>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</si>
  <si>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</si>
  <si>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</si>
  <si>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</si>
  <si>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</si>
  <si>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</si>
  <si>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</si>
  <si>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</si>
  <si>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</si>
  <si>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</si>
  <si>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</si>
  <si>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</si>
  <si>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</si>
  <si>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</si>
  <si>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</si>
  <si>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</si>
  <si>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</si>
  <si>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</si>
  <si>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</si>
  <si>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</si>
  <si>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</si>
  <si>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</si>
  <si>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</si>
  <si>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</si>
  <si>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</si>
  <si>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</si>
  <si>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</si>
  <si>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</si>
  <si>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</si>
  <si>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</si>
  <si>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</si>
  <si>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</si>
  <si>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</si>
  <si>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</si>
  <si>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</si>
  <si>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</si>
  <si>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</si>
  <si>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</si>
  <si>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</si>
  <si>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</si>
  <si>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</si>
  <si>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</si>
  <si>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</si>
  <si>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</si>
  <si>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</si>
  <si>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</si>
  <si>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</si>
  <si>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</si>
  <si>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</si>
  <si>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</si>
  <si>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</si>
  <si>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</si>
  <si>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</si>
  <si>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</si>
  <si>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</si>
  <si>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</si>
  <si>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</si>
  <si>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</si>
  <si>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</si>
  <si>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</si>
  <si>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</si>
  <si>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</si>
  <si>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</si>
  <si>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</si>
  <si>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</si>
  <si>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</si>
  <si>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</si>
  <si>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</si>
  <si>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</si>
  <si>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</si>
  <si>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</si>
  <si>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</si>
  <si>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</si>
  <si>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</si>
  <si>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</si>
  <si>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</si>
  <si>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</si>
  <si>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</si>
  <si>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</si>
  <si>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</si>
  <si>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</si>
  <si>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</si>
  <si>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</si>
  <si>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</si>
  <si>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</si>
  <si>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</si>
  <si>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</si>
  <si>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</si>
  <si>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</si>
  <si>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</si>
  <si>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</si>
  <si>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</si>
  <si>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</si>
  <si>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</si>
  <si>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</si>
  <si>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</si>
  <si>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</si>
  <si>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</si>
  <si>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</si>
  <si>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</si>
  <si>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</si>
  <si>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</si>
  <si>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</si>
  <si>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</si>
  <si>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</si>
  <si>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</si>
  <si>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</si>
  <si>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</si>
  <si>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</si>
  <si>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</si>
  <si>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</si>
  <si>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</si>
  <si>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</si>
  <si>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</si>
  <si>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</si>
  <si>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</si>
  <si>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</si>
  <si>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</si>
  <si>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</si>
  <si>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</si>
  <si>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</si>
  <si>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</si>
  <si>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</si>
  <si>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</si>
  <si>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</si>
  <si>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</si>
  <si>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</si>
  <si>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</si>
  <si>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</si>
  <si>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</si>
  <si>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</si>
  <si>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</si>
  <si>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</si>
  <si>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</si>
  <si>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</si>
  <si>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</si>
  <si>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</si>
  <si>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</si>
  <si>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</si>
  <si>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</si>
  <si>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</si>
  <si>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</si>
  <si>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</si>
  <si>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</si>
  <si>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</si>
  <si>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</si>
  <si>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</si>
  <si>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</si>
  <si>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</si>
  <si>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</si>
  <si>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</si>
  <si>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</si>
  <si>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</si>
  <si>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</si>
  <si>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</si>
  <si>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</si>
  <si>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</si>
  <si>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</si>
  <si>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</si>
  <si>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</si>
  <si>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</si>
  <si>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</si>
  <si>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</si>
  <si>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</si>
  <si>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</si>
  <si>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</si>
  <si>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</si>
  <si>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</si>
  <si>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</si>
  <si>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</si>
  <si>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</si>
  <si>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</si>
  <si>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</si>
  <si>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</si>
  <si>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</si>
  <si>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</si>
  <si>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</si>
  <si>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</si>
  <si>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</si>
  <si>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</si>
  <si>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</si>
  <si>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</si>
  <si>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</si>
  <si>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</si>
  <si>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</si>
  <si>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</si>
  <si>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</si>
  <si>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</si>
  <si>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</si>
  <si>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</si>
  <si>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</si>
  <si>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</si>
  <si>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</si>
  <si>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</si>
  <si>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</si>
  <si>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</si>
  <si>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</si>
  <si>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</si>
  <si>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</si>
  <si>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</si>
  <si>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</si>
  <si>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</si>
  <si>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</si>
  <si>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</si>
  <si>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</si>
  <si>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</si>
  <si>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</si>
  <si>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</si>
  <si>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</si>
  <si>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</si>
  <si>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</si>
  <si>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</si>
  <si>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</si>
  <si>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</si>
  <si>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</si>
  <si>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</si>
  <si>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</si>
  <si>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</si>
  <si>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</si>
  <si>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</si>
  <si>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</si>
  <si>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</si>
  <si>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</si>
  <si>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</si>
  <si>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</si>
  <si>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</si>
  <si>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</si>
  <si>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</si>
  <si>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</si>
  <si>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</si>
  <si>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</si>
  <si>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</si>
  <si>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</si>
  <si>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</si>
  <si>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</si>
  <si>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</si>
  <si>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</si>
  <si>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</si>
  <si>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</si>
  <si>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</si>
  <si>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</si>
  <si>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</si>
  <si>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</si>
  <si>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</si>
  <si>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</si>
  <si>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</si>
  <si>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</si>
  <si>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</si>
  <si>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</si>
  <si>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</si>
  <si>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</si>
  <si>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</si>
  <si>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</si>
  <si>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</si>
  <si>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</si>
  <si>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</si>
  <si>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</si>
  <si>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</si>
  <si>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</si>
  <si>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</si>
  <si>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</si>
  <si>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</si>
  <si>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</si>
  <si>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</si>
  <si>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</si>
  <si>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</si>
  <si>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</si>
  <si>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</si>
  <si>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</si>
  <si>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</si>
  <si>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</si>
  <si>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</si>
  <si>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</si>
  <si>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</si>
  <si>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</si>
  <si>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</si>
  <si>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</si>
  <si>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</si>
  <si>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</si>
  <si>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</si>
  <si>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</si>
  <si>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</si>
  <si>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</si>
  <si>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</si>
  <si>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</si>
  <si>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</si>
  <si>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</si>
  <si>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</si>
  <si>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</si>
  <si>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</si>
  <si>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</si>
  <si>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</si>
  <si>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</si>
  <si>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</si>
  <si>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</si>
  <si>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</si>
  <si>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</si>
  <si>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</si>
  <si>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</si>
  <si>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</si>
  <si>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</si>
  <si>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</si>
  <si>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</si>
  <si>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</si>
  <si>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</si>
  <si>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</si>
  <si>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</si>
  <si>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</si>
  <si>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</si>
  <si>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</si>
  <si>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</si>
  <si>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</si>
  <si>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</si>
  <si>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</si>
  <si>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</si>
  <si>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</si>
  <si>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</si>
  <si>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</si>
  <si>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</si>
  <si>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</si>
  <si>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</si>
  <si>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</si>
  <si>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</si>
  <si>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</si>
  <si>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</si>
  <si>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</si>
  <si>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</si>
  <si>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</si>
  <si>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</si>
  <si>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</si>
  <si>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</si>
  <si>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</si>
  <si>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</si>
  <si>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</si>
  <si>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</si>
  <si>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</si>
  <si>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</si>
  <si>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</si>
  <si>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</si>
  <si>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</si>
  <si>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</si>
  <si>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</si>
  <si>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</si>
  <si>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</si>
  <si>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</si>
  <si>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</si>
  <si>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</si>
  <si>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</si>
  <si>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</si>
  <si>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</si>
  <si>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</si>
  <si>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</si>
  <si>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</si>
  <si>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</si>
  <si>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</si>
  <si>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</si>
  <si>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</si>
  <si>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</si>
  <si>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</si>
  <si>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</si>
  <si>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</si>
  <si>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</si>
  <si>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</si>
  <si>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</si>
  <si>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</si>
  <si>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</si>
  <si>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</si>
  <si>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</si>
  <si>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</si>
  <si>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</si>
  <si>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</si>
  <si>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</si>
  <si>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</si>
  <si>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</si>
  <si>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</si>
  <si>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</si>
  <si>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</si>
  <si>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</si>
  <si>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</si>
  <si>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</si>
  <si>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</si>
  <si>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</si>
  <si>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</si>
  <si>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</si>
  <si>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</si>
  <si>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</si>
  <si>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</si>
  <si>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</si>
  <si>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</si>
  <si>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</si>
  <si>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</si>
  <si>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</si>
  <si>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</si>
  <si>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</si>
  <si>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</si>
  <si>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</si>
  <si>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</si>
  <si>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</si>
  <si>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</si>
  <si>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</si>
  <si>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</si>
  <si>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</si>
  <si>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</si>
  <si>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</si>
  <si>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</si>
  <si>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</si>
  <si>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</si>
  <si>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</si>
  <si>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</si>
  <si>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</si>
  <si>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</si>
  <si>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</si>
  <si>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</si>
  <si>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</si>
  <si>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</si>
  <si>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</si>
  <si>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</si>
  <si>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</si>
  <si>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</si>
  <si>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</si>
  <si>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</si>
  <si>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</si>
  <si>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</si>
  <si>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</si>
  <si>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</si>
  <si>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</si>
  <si>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</si>
  <si>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</si>
  <si>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</si>
  <si>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</si>
  <si>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</si>
  <si>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</si>
  <si>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</si>
  <si>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</si>
  <si>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</si>
  <si>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</si>
  <si>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</si>
  <si>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</si>
  <si>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</si>
  <si>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</si>
  <si>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</si>
  <si>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</si>
  <si>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</si>
  <si>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</si>
  <si>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</si>
  <si>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</si>
  <si>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</si>
  <si>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</si>
  <si>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</si>
  <si>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</si>
  <si>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</si>
  <si>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</si>
  <si>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</si>
  <si>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</si>
  <si>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</si>
  <si>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</si>
  <si>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</si>
  <si>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</si>
  <si>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</si>
  <si>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</si>
  <si>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</si>
  <si>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</si>
  <si>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</si>
  <si>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</si>
  <si>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</si>
  <si>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</si>
  <si>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</si>
  <si>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</si>
  <si>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</si>
  <si>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</si>
  <si>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</si>
  <si>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</si>
  <si>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</si>
  <si>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</si>
  <si>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</si>
  <si>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</si>
  <si>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</si>
  <si>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</si>
  <si>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</si>
  <si>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</si>
  <si>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</si>
  <si>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</si>
  <si>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</si>
  <si>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</si>
  <si>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</si>
  <si>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</si>
  <si>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</si>
  <si>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</si>
  <si>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</si>
  <si>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</si>
  <si>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</si>
  <si>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</si>
  <si>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</si>
  <si>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</si>
  <si>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</si>
  <si>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</si>
  <si>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</si>
  <si>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</si>
  <si>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</si>
  <si>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</si>
  <si>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</si>
  <si>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</si>
  <si>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</si>
  <si>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</si>
  <si>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</si>
  <si>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</si>
  <si>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</si>
  <si>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</si>
  <si>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</si>
  <si>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</si>
  <si>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</si>
  <si>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</si>
  <si>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</si>
  <si>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</si>
  <si>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</si>
  <si>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</si>
  <si>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</si>
  <si>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</si>
  <si>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</si>
  <si>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</si>
  <si>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</si>
  <si>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</si>
  <si>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</si>
  <si>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</si>
  <si>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</si>
  <si>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</si>
  <si>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</si>
  <si>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</si>
  <si>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</si>
  <si>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</si>
  <si>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</si>
  <si>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</si>
  <si>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</si>
  <si>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</si>
  <si>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</si>
  <si>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</si>
  <si>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</si>
  <si>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</si>
  <si>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</si>
  <si>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</si>
  <si>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</si>
  <si>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</si>
  <si>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</si>
  <si>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</si>
  <si>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</si>
  <si>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</si>
  <si>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</si>
  <si>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</si>
  <si>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</si>
  <si>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</si>
  <si>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</si>
  <si>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</si>
  <si>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</si>
  <si>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</si>
  <si>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</si>
  <si>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</si>
  <si>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</si>
  <si>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</si>
  <si>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</si>
  <si>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</si>
  <si>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</si>
  <si>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</si>
  <si>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</si>
  <si>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</si>
  <si>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</si>
  <si>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</si>
  <si>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</si>
  <si>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</si>
  <si>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</si>
  <si>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</si>
  <si>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</si>
  <si>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</si>
  <si>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</si>
  <si>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</si>
  <si>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</si>
  <si>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</si>
  <si>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</si>
  <si>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</si>
  <si>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</si>
  <si>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</si>
  <si>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</si>
  <si>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</si>
  <si>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</si>
  <si>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</si>
  <si>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</si>
  <si>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</si>
  <si>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</si>
  <si>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</si>
  <si>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</si>
  <si>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</si>
  <si>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</si>
  <si>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</si>
  <si>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</si>
  <si>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</si>
  <si>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</si>
  <si>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</si>
  <si>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</si>
  <si>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</si>
  <si>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</si>
  <si>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</si>
  <si>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</si>
  <si>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</si>
  <si>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</si>
  <si>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</si>
  <si>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</si>
  <si>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</si>
  <si>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</si>
  <si>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</si>
  <si>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</si>
  <si>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</si>
  <si>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</si>
  <si>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</si>
  <si>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</si>
  <si>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</si>
  <si>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</si>
  <si>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</si>
  <si>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</si>
  <si>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</si>
  <si>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</si>
  <si>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</si>
  <si>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</si>
  <si>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</si>
  <si>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</si>
  <si>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</si>
  <si>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</si>
  <si>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</si>
  <si>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</si>
  <si>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</si>
  <si>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</si>
  <si>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</si>
  <si>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</si>
  <si>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</si>
  <si>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</si>
  <si>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</si>
  <si>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</si>
  <si>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</si>
  <si>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</si>
  <si>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</si>
  <si>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</si>
  <si>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</si>
  <si>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</si>
  <si>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</si>
  <si>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</si>
  <si>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</si>
  <si>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</si>
  <si>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</si>
  <si>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</si>
  <si>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</si>
  <si>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</si>
  <si>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</si>
  <si>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</si>
  <si>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</si>
  <si>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</si>
  <si>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</si>
  <si>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</si>
  <si>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</si>
  <si>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</si>
  <si>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</si>
  <si>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</si>
  <si>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</si>
  <si>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</si>
  <si>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</si>
  <si>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</si>
  <si>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</si>
  <si>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</si>
  <si>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</si>
  <si>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</si>
  <si>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</si>
  <si>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</si>
  <si>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</si>
  <si>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</si>
  <si>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</si>
  <si>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</si>
  <si>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</si>
  <si>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</si>
  <si>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</si>
  <si>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</si>
  <si>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</si>
  <si>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</si>
  <si>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</si>
  <si>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</si>
  <si>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</si>
  <si>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</si>
  <si>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</si>
  <si>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</si>
  <si>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</si>
  <si>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</si>
  <si>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</si>
  <si>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</si>
  <si>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</si>
  <si>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</si>
  <si>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</si>
  <si>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</si>
  <si>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</si>
  <si>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</si>
  <si>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</si>
  <si>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</si>
  <si>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</si>
  <si>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</si>
  <si>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</si>
  <si>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</si>
  <si>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</si>
  <si>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</si>
  <si>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</si>
  <si>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</si>
  <si>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</si>
  <si>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</si>
  <si>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</si>
  <si>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</si>
  <si>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</si>
  <si>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</si>
  <si>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</si>
  <si>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</si>
  <si>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</si>
  <si>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</si>
  <si>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</si>
  <si>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</si>
  <si>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</si>
  <si>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</si>
  <si>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</si>
  <si>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</si>
  <si>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</si>
  <si>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</si>
  <si>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</si>
  <si>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</si>
  <si>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</si>
  <si>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</si>
  <si>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</si>
  <si>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</si>
  <si>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</si>
  <si>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</si>
  <si>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</si>
  <si>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</si>
  <si>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</si>
  <si>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</si>
  <si>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</si>
  <si>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</si>
  <si>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</si>
  <si>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</si>
  <si>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</si>
  <si>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</si>
  <si>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</si>
  <si>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</si>
  <si>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</si>
  <si>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</si>
  <si>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</si>
  <si>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</si>
  <si>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</si>
  <si>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</si>
  <si>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</si>
  <si>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</si>
  <si>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</si>
  <si>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</si>
  <si>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</si>
  <si>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</si>
  <si>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</si>
  <si>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</si>
  <si>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</si>
  <si>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</si>
  <si>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</si>
  <si>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</si>
  <si>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</si>
  <si>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</si>
  <si>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</si>
  <si>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</si>
  <si>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</si>
  <si>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</si>
  <si>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</si>
  <si>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</si>
  <si>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</si>
  <si>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</si>
  <si>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</si>
  <si>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</si>
  <si>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</si>
  <si>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</si>
  <si>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</si>
  <si>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</si>
  <si>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</si>
  <si>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</si>
  <si>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</si>
  <si>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</si>
  <si>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</si>
  <si>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</si>
  <si>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</si>
  <si>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</si>
  <si>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</si>
  <si>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</si>
  <si>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</si>
  <si>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</si>
  <si>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</si>
  <si>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</si>
  <si>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</si>
  <si>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</si>
  <si>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</si>
  <si>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</si>
  <si>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</si>
  <si>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</si>
  <si>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</si>
  <si>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</si>
  <si>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</si>
  <si>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</si>
  <si>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</si>
  <si>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</si>
  <si>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</si>
  <si>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</si>
  <si>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</si>
  <si>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</si>
  <si>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</si>
  <si>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</si>
  <si>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</si>
  <si>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</si>
  <si>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</si>
  <si>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</si>
  <si>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</si>
  <si>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</si>
  <si>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</si>
  <si>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</si>
  <si>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</si>
  <si>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</si>
  <si>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</si>
  <si>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</si>
  <si>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</si>
  <si>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</si>
  <si>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</si>
  <si>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</si>
  <si>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</si>
  <si>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</si>
  <si>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</si>
  <si>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</si>
  <si>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</si>
  <si>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</si>
  <si>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</si>
  <si>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</si>
  <si>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</si>
  <si>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</si>
  <si>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</si>
  <si>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</si>
  <si>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</si>
  <si>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</si>
  <si>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</si>
  <si>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</si>
  <si>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</si>
  <si>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</si>
  <si>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</si>
  <si>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</si>
  <si>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</si>
  <si>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</si>
  <si>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</si>
  <si>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</si>
  <si>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</si>
  <si>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</si>
  <si>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</si>
  <si>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</si>
  <si>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</si>
  <si>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</si>
  <si>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</si>
  <si>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</si>
  <si>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</si>
  <si>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</si>
  <si>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</si>
  <si>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</si>
  <si>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</si>
  <si>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</si>
  <si>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</si>
  <si>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</si>
  <si>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</si>
  <si>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</si>
  <si>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</si>
  <si>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</si>
  <si>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</si>
  <si>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</si>
  <si>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</si>
  <si>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</si>
  <si>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</si>
  <si>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</si>
  <si>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</si>
  <si>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</si>
  <si>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</si>
  <si>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</si>
  <si>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</si>
  <si>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</si>
  <si>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</si>
  <si>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</si>
  <si>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</si>
  <si>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</si>
  <si>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</si>
  <si>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</si>
  <si>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</si>
  <si>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</si>
  <si>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</si>
  <si>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</si>
  <si>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</si>
  <si>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</si>
  <si>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</si>
  <si>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</si>
  <si>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</si>
  <si>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</si>
  <si>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</si>
  <si>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</si>
  <si>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</si>
  <si>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</si>
  <si>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</si>
  <si>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</si>
  <si>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</si>
  <si>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</si>
  <si>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</si>
  <si>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</si>
  <si>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</si>
  <si>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</si>
  <si>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</si>
  <si>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</si>
  <si>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</si>
  <si>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</si>
  <si>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</si>
  <si>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</si>
  <si>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</si>
  <si>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</si>
  <si>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</si>
  <si>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</si>
  <si>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</si>
  <si>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</si>
  <si>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</si>
  <si>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</si>
  <si>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</si>
  <si>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</si>
  <si>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</si>
  <si>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</si>
  <si>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</si>
  <si>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</si>
  <si>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</si>
  <si>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</si>
  <si>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</si>
  <si>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</si>
  <si>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</si>
  <si>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</si>
  <si>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</si>
  <si>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</si>
  <si>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</si>
  <si>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</si>
  <si>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</si>
  <si>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</si>
  <si>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</si>
  <si>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</si>
  <si>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</si>
  <si>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</si>
  <si>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</si>
  <si>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</si>
  <si>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</si>
  <si>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</si>
  <si>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</si>
  <si>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</si>
  <si>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</si>
  <si>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</si>
  <si>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</si>
  <si>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</si>
  <si>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</si>
  <si>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</si>
  <si>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</si>
  <si>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</si>
  <si>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</si>
  <si>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</si>
  <si>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</si>
  <si>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</si>
  <si>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</si>
  <si>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</si>
  <si>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</si>
  <si>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</si>
  <si>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</si>
  <si>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</si>
  <si>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</si>
  <si>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</si>
  <si>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</si>
  <si>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</si>
  <si>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</si>
  <si>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</si>
  <si>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</si>
  <si>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</si>
  <si>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</si>
  <si>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</si>
  <si>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</si>
  <si>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</si>
  <si>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</si>
  <si>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</si>
  <si>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</si>
  <si>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</si>
  <si>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</si>
  <si>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</si>
  <si>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</si>
  <si>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</si>
  <si>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</si>
  <si>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</si>
  <si>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</si>
  <si>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</si>
  <si>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</si>
  <si>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</si>
  <si>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</si>
  <si>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</si>
  <si>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</si>
  <si>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</si>
  <si>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</si>
  <si>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</si>
  <si>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</si>
  <si>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</si>
  <si>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</si>
  <si>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</si>
  <si>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</si>
  <si>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</si>
  <si>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</si>
  <si>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</si>
  <si>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</si>
  <si>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</si>
  <si>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</si>
  <si>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</si>
  <si>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</si>
  <si>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</si>
  <si>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</si>
  <si>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</si>
  <si>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</si>
  <si>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</si>
  <si>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</si>
  <si>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</si>
  <si>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</si>
  <si>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</si>
  <si>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</si>
  <si>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</si>
  <si>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</si>
  <si>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</si>
  <si>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</si>
  <si>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</si>
  <si>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</si>
  <si>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</si>
  <si>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</si>
  <si>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</si>
  <si>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</si>
  <si>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</si>
  <si>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</si>
  <si>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</si>
  <si>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</si>
  <si>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</si>
  <si>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</si>
  <si>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</si>
  <si>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</si>
  <si>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</si>
  <si>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</si>
  <si>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</si>
  <si>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</si>
  <si>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</si>
  <si>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</si>
  <si>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</si>
  <si>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</si>
  <si>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</si>
  <si>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</si>
  <si>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</si>
  <si>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</si>
  <si>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</si>
  <si>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</si>
  <si>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</si>
  <si>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</si>
  <si>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</si>
  <si>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</si>
  <si>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</si>
  <si>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</si>
  <si>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</si>
  <si>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</si>
  <si>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</si>
  <si>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</si>
  <si>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</si>
  <si>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</si>
  <si>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</si>
  <si>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</si>
  <si>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</si>
  <si>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</si>
  <si>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</si>
  <si>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</si>
  <si>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</si>
  <si>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</si>
  <si>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</si>
  <si>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</si>
  <si>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</si>
  <si>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</si>
  <si>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</si>
  <si>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</si>
  <si>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</si>
  <si>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</si>
  <si>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</si>
  <si>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</si>
  <si>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</si>
  <si>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</si>
  <si>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</si>
  <si>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</si>
  <si>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</si>
  <si>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</si>
  <si>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</si>
  <si>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</si>
  <si>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</si>
  <si>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</si>
  <si>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</si>
  <si>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</si>
  <si>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</si>
  <si>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</si>
  <si>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</si>
  <si>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</si>
  <si>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</si>
  <si>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</si>
  <si>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</si>
  <si>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</si>
  <si>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</si>
  <si>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</si>
  <si>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</si>
  <si>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</si>
  <si>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</si>
  <si>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</si>
  <si>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</si>
  <si>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</si>
  <si>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</si>
  <si>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</si>
  <si>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</si>
  <si>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</si>
  <si>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</si>
  <si>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</si>
  <si>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</si>
  <si>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</si>
  <si>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</si>
  <si>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</si>
  <si>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</si>
  <si>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</si>
  <si>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</si>
  <si>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</si>
  <si>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</si>
  <si>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</si>
  <si>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</si>
  <si>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</si>
  <si>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</si>
  <si>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</si>
  <si>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</si>
  <si>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</si>
  <si>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</si>
  <si>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</si>
  <si>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</si>
  <si>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</si>
  <si>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</si>
  <si>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</si>
  <si>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</si>
  <si>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</si>
  <si>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</si>
  <si>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</si>
  <si>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</si>
  <si>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</si>
  <si>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</si>
  <si>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</si>
  <si>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</si>
  <si>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</si>
  <si>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</si>
  <si>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</si>
  <si>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</si>
  <si>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</si>
  <si>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</si>
  <si>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</si>
  <si>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</si>
  <si>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</si>
  <si>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</si>
  <si>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</si>
  <si>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</si>
  <si>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</si>
  <si>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</si>
  <si>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</si>
  <si>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</si>
  <si>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</si>
  <si>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</si>
  <si>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</si>
  <si>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</si>
  <si>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</si>
  <si>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</si>
  <si>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</si>
  <si>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</si>
  <si>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</si>
  <si>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</si>
  <si>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</si>
  <si>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</si>
  <si>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</si>
  <si>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</si>
  <si>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</si>
  <si>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</si>
  <si>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</si>
  <si>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</si>
  <si>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</si>
  <si>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</si>
  <si>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</si>
  <si>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</si>
  <si>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</si>
  <si>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</si>
  <si>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</si>
  <si>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</si>
  <si>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</si>
  <si>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</si>
  <si>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</si>
  <si>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</si>
  <si>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</si>
  <si>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</si>
  <si>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</si>
  <si>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</si>
  <si>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</si>
  <si>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</si>
  <si>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</si>
  <si>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</si>
  <si>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</si>
  <si>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</si>
  <si>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</si>
  <si>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</si>
  <si>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</si>
  <si>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</si>
  <si>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</si>
  <si>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</si>
  <si>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</si>
  <si>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</si>
  <si>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</si>
  <si>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</si>
  <si>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</si>
  <si>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</si>
  <si>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</si>
  <si>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</si>
  <si>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</si>
  <si>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</si>
  <si>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</si>
  <si>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</si>
  <si>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</si>
  <si>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</si>
  <si>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</si>
  <si>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</si>
  <si>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</si>
  <si>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</si>
  <si>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</si>
  <si>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</si>
  <si>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</si>
  <si>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</si>
  <si>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</si>
  <si>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</si>
  <si>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</si>
  <si>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</si>
  <si>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</si>
  <si>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</si>
  <si>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</si>
  <si>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</si>
  <si>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</si>
  <si>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</si>
  <si>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</si>
  <si>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</si>
  <si>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</si>
  <si>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</si>
  <si>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</si>
  <si>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</si>
  <si>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</si>
  <si>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</si>
  <si>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</si>
  <si>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</si>
  <si>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</si>
  <si>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</si>
  <si>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</si>
  <si>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</si>
  <si>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</si>
  <si>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</si>
  <si>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</si>
  <si>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</si>
  <si>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</si>
  <si>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</si>
  <si>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</si>
  <si>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</si>
  <si>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</si>
  <si>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</si>
  <si>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</si>
  <si>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</si>
  <si>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</si>
  <si>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</si>
  <si>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</si>
  <si>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</si>
  <si>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</si>
  <si>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</si>
  <si>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</si>
  <si>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</si>
  <si>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</si>
  <si>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</si>
  <si>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</si>
  <si>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</si>
  <si>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</si>
  <si>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</si>
  <si>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</si>
  <si>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</si>
  <si>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</si>
  <si>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</si>
  <si>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</si>
  <si>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</si>
  <si>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</si>
  <si>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</si>
  <si>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</si>
  <si>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</si>
  <si>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</si>
  <si>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</si>
  <si>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</si>
  <si>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</si>
  <si>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</si>
  <si>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</si>
  <si>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</si>
  <si>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</si>
  <si>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</si>
  <si>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</si>
  <si>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</si>
  <si>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</si>
  <si>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</si>
  <si>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</si>
  <si>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</si>
  <si>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</si>
  <si>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</si>
  <si>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</si>
  <si>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</si>
  <si>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</si>
  <si>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</si>
  <si>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</si>
  <si>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</si>
  <si>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</si>
  <si>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</si>
  <si>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</si>
  <si>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</si>
  <si>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</si>
  <si>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</si>
  <si>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</si>
  <si>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</si>
  <si>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</si>
  <si>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</si>
  <si>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</si>
  <si>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</si>
  <si>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</si>
  <si>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</si>
  <si>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</si>
  <si>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</si>
  <si>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</si>
  <si>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</si>
  <si>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</si>
  <si>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</si>
  <si>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</si>
  <si>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</si>
  <si>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</si>
  <si>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</si>
  <si>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</si>
  <si>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</si>
  <si>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</si>
  <si>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</si>
  <si>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</si>
  <si>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</si>
  <si>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</si>
  <si>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</si>
  <si>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</si>
  <si>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</si>
  <si>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</si>
  <si>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</si>
  <si>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</si>
  <si>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</si>
  <si>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</si>
  <si>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</si>
  <si>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</si>
  <si>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</si>
  <si>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</si>
  <si>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</si>
  <si>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</si>
  <si>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</si>
  <si>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</si>
  <si>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</si>
  <si>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</si>
  <si>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</si>
  <si>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</si>
  <si>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</si>
  <si>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</si>
  <si>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</si>
  <si>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</si>
  <si>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</si>
  <si>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</si>
  <si>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</si>
  <si>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</si>
  <si>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</si>
  <si>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</si>
  <si>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</si>
  <si>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</si>
  <si>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</si>
  <si>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</si>
  <si>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</si>
  <si>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</si>
  <si>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</si>
  <si>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</si>
  <si>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</si>
  <si>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</si>
  <si>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</si>
  <si>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</si>
  <si>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</si>
  <si>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</si>
  <si>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</si>
  <si>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</si>
  <si>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</si>
  <si>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</si>
  <si>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</si>
  <si>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</si>
  <si>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</si>
  <si>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</si>
  <si>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</si>
  <si>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</si>
  <si>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</si>
  <si>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</si>
  <si>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</si>
  <si>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</si>
  <si>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</si>
  <si>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</si>
  <si>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</si>
  <si>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</si>
  <si>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</si>
  <si>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</si>
  <si>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</si>
  <si>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</si>
  <si>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</si>
  <si>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</si>
  <si>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</si>
  <si>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</si>
  <si>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</si>
  <si>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</si>
  <si>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</si>
  <si>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</si>
  <si>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</si>
  <si>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</si>
  <si>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</si>
  <si>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</si>
  <si>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</si>
  <si>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</si>
  <si>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</si>
  <si>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</si>
  <si>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</si>
  <si>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</si>
  <si>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</si>
  <si>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</si>
  <si>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</si>
  <si>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</si>
  <si>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</si>
  <si>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</si>
  <si>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</si>
  <si>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</si>
  <si>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</si>
  <si>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</si>
  <si>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</si>
  <si>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</si>
  <si>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</si>
  <si>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</si>
  <si>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</si>
  <si>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</si>
  <si>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</si>
  <si>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</si>
  <si>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</si>
  <si>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</si>
  <si>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</si>
  <si>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</si>
  <si>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</si>
  <si>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</si>
  <si>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</si>
  <si>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</si>
  <si>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</si>
  <si>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</si>
  <si>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</si>
  <si>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</si>
  <si>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</si>
  <si>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</si>
  <si>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</si>
  <si>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</si>
  <si>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</si>
  <si>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</si>
  <si>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</si>
  <si>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</si>
  <si>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</si>
  <si>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</si>
  <si>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</si>
  <si>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</si>
  <si>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</si>
  <si>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</si>
  <si>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</si>
  <si>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</si>
  <si>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</si>
  <si>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</si>
  <si>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</si>
  <si>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</si>
  <si>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</si>
  <si>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</si>
  <si>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</si>
  <si>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</si>
  <si>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</si>
  <si>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</si>
  <si>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</si>
  <si>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</si>
  <si>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</si>
  <si>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</si>
  <si>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</si>
  <si>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</si>
  <si>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</si>
  <si>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</si>
  <si>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</si>
  <si>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</si>
  <si>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</si>
  <si>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</si>
  <si>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</si>
  <si>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</si>
  <si>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</si>
  <si>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</si>
  <si>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</si>
  <si>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</si>
  <si>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</si>
  <si>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</si>
  <si>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</si>
  <si>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</si>
  <si>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</si>
  <si>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</si>
  <si>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</si>
  <si>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</si>
  <si>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</si>
  <si>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</si>
  <si>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</si>
  <si>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</si>
  <si>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</si>
  <si>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</si>
  <si>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</si>
  <si>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</si>
  <si>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</si>
  <si>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</si>
  <si>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</si>
  <si>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</si>
  <si>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</si>
  <si>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</si>
  <si>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</si>
  <si>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</si>
  <si>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</si>
  <si>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</si>
  <si>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</si>
  <si>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</si>
  <si>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</si>
  <si>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</si>
  <si>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</si>
  <si>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</si>
  <si>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</si>
  <si>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</si>
  <si>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</si>
  <si>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</si>
  <si>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</si>
  <si>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</si>
  <si>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</si>
  <si>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</si>
  <si>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</si>
  <si>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</si>
  <si>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</si>
  <si>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</si>
  <si>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</si>
  <si>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</si>
  <si>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</si>
  <si>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</si>
  <si>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</si>
  <si>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</si>
  <si>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</si>
  <si>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</si>
  <si>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</si>
  <si>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</si>
  <si>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</si>
  <si>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</si>
  <si>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</si>
  <si>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</si>
  <si>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</si>
  <si>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</si>
  <si>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</si>
  <si>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</si>
  <si>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</si>
  <si>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</si>
  <si>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</si>
  <si>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</si>
  <si>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</si>
  <si>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</si>
  <si>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</si>
  <si>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</si>
  <si>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</si>
  <si>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</si>
  <si>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</si>
  <si>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</si>
  <si>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</si>
  <si>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</si>
  <si>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</si>
  <si>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</si>
  <si>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</si>
  <si>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</si>
  <si>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</si>
  <si>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</si>
  <si>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</si>
  <si>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</si>
  <si>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</si>
  <si>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</si>
  <si>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</si>
  <si>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</si>
  <si>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</si>
  <si>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</si>
  <si>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</si>
  <si>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</si>
  <si>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</si>
  <si>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</si>
  <si>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</si>
  <si>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</si>
  <si>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</si>
  <si>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</si>
  <si>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</si>
  <si>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</si>
  <si>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</si>
  <si>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</si>
  <si>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</si>
  <si>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</si>
  <si>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</si>
  <si>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</si>
  <si>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</si>
  <si>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</si>
  <si>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</si>
  <si>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</si>
  <si>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</si>
  <si>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</si>
  <si>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</si>
  <si>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</si>
  <si>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</si>
  <si>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</si>
  <si>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</si>
  <si>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</si>
  <si>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</si>
  <si>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</si>
  <si>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</si>
  <si>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</si>
  <si>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</si>
  <si>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</si>
  <si>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</si>
  <si>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</si>
  <si>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</si>
  <si>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</si>
  <si>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</si>
  <si>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</si>
  <si>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</si>
  <si>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</si>
  <si>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</si>
  <si>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</si>
  <si>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</si>
  <si>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</si>
  <si>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</si>
  <si>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</si>
  <si>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</si>
  <si>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</si>
  <si>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</si>
  <si>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</si>
  <si>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</si>
  <si>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</si>
  <si>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</si>
  <si>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</si>
  <si>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</si>
  <si>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</si>
  <si>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</si>
  <si>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</si>
  <si>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</si>
  <si>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</si>
  <si>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</si>
  <si>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</si>
  <si>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</si>
  <si>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</si>
  <si>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</si>
  <si>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</si>
  <si>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</si>
  <si>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</si>
  <si>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</si>
  <si>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</si>
  <si>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</si>
  <si>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</si>
  <si>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</si>
  <si>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</si>
  <si>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</si>
  <si>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</si>
  <si>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</si>
  <si>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</si>
  <si>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</si>
  <si>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</si>
  <si>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</si>
  <si>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</si>
  <si>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</si>
  <si>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</si>
  <si>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</si>
  <si>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</si>
  <si>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</si>
  <si>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</si>
  <si>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</si>
  <si>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</si>
  <si>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</si>
  <si>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</si>
  <si>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</si>
  <si>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</si>
  <si>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</si>
  <si>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</si>
  <si>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</si>
  <si>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</si>
  <si>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</si>
  <si>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</si>
  <si>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</si>
  <si>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</si>
  <si>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</si>
  <si>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</si>
  <si>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</si>
  <si>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</si>
  <si>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</si>
  <si>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</si>
  <si>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</si>
  <si>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</si>
  <si>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</si>
  <si>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</si>
  <si>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</si>
  <si>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</si>
  <si>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</si>
  <si>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</si>
  <si>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</si>
  <si>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</si>
  <si>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</si>
  <si>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</si>
  <si>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</si>
  <si>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</si>
  <si>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</si>
  <si>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</si>
  <si>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</si>
  <si>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</si>
  <si>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</si>
  <si>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</si>
  <si>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</si>
  <si>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</si>
  <si>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</si>
  <si>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</si>
  <si>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</si>
  <si>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</si>
  <si>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</si>
  <si>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</si>
  <si>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</si>
  <si>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</si>
  <si>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</si>
  <si>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</si>
  <si>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</si>
  <si>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</si>
  <si>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</si>
  <si>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</si>
  <si>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</si>
  <si>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</si>
  <si>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</si>
  <si>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</si>
  <si>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</si>
  <si>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</si>
  <si>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</si>
  <si>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</si>
  <si>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</si>
  <si>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</si>
  <si>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</si>
  <si>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</si>
  <si>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</si>
  <si>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</si>
  <si>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</si>
  <si>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</si>
  <si>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</si>
  <si>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</si>
  <si>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</si>
  <si>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</si>
  <si>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</si>
  <si>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</si>
  <si>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</si>
  <si>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</si>
  <si>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</si>
  <si>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</si>
  <si>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</si>
  <si>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</si>
  <si>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</si>
  <si>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</si>
  <si>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</si>
  <si>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</si>
  <si>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</si>
  <si>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</si>
  <si>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</si>
  <si>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</si>
  <si>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</si>
  <si>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</si>
  <si>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</si>
  <si>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</si>
  <si>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</si>
  <si>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</si>
  <si>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</si>
  <si>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</si>
  <si>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</si>
  <si>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</si>
  <si>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</si>
  <si>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</si>
  <si>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</si>
  <si>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</si>
  <si>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</si>
  <si>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</si>
  <si>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</si>
  <si>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</si>
  <si>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</si>
  <si>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</si>
  <si>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</si>
  <si>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</si>
  <si>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</si>
  <si>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</si>
  <si>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</si>
  <si>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</si>
  <si>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</si>
  <si>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</si>
  <si>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</si>
  <si>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</si>
  <si>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</si>
  <si>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</si>
  <si>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</si>
  <si>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</si>
  <si>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</si>
  <si>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</si>
  <si>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</si>
  <si>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</si>
  <si>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</si>
  <si>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</si>
  <si>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</si>
  <si>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</si>
  <si>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</si>
  <si>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</si>
  <si>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</si>
  <si>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</si>
  <si>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</si>
  <si>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</si>
  <si>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</si>
  <si>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</si>
  <si>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</si>
  <si>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</si>
  <si>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</si>
  <si>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</si>
  <si>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</si>
  <si>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</si>
  <si>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</si>
  <si>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</si>
  <si>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</si>
  <si>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</si>
  <si>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</si>
  <si>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</si>
  <si>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</si>
  <si>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</si>
  <si>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</si>
  <si>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</si>
  <si>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</si>
  <si>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</si>
  <si>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</si>
  <si>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</si>
  <si>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</si>
  <si>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</si>
  <si>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</si>
  <si>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</si>
  <si>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</si>
  <si>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</si>
  <si>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</si>
  <si>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</si>
  <si>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</si>
  <si>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</si>
  <si>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</si>
  <si>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</si>
  <si>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</si>
  <si>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</si>
  <si>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</si>
  <si>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</si>
  <si>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</si>
  <si>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</si>
  <si>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</si>
  <si>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</si>
  <si>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</si>
  <si>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</si>
  <si>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</si>
  <si>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</si>
  <si>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</si>
  <si>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</si>
  <si>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</si>
  <si>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</si>
  <si>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</si>
  <si>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</si>
  <si>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</si>
  <si>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</si>
  <si>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</si>
  <si>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</si>
  <si>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</si>
  <si>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</si>
  <si>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</si>
  <si>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</si>
  <si>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</si>
  <si>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</si>
  <si>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</si>
  <si>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</si>
  <si>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</si>
  <si>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</si>
  <si>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</si>
  <si>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</si>
  <si>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</si>
  <si>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</si>
  <si>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</si>
  <si>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</si>
  <si>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</si>
  <si>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</si>
  <si>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</si>
  <si>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</si>
  <si>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</si>
  <si>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</si>
  <si>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</si>
  <si>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</si>
  <si>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</si>
  <si>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</si>
  <si>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</si>
  <si>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</si>
  <si>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</si>
  <si>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</si>
  <si>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</si>
  <si>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</si>
  <si>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</si>
  <si>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</si>
  <si>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</si>
  <si>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</si>
  <si>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</si>
  <si>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</si>
  <si>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</si>
  <si>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</si>
  <si>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</si>
  <si>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</si>
  <si>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</si>
  <si>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</si>
  <si>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</si>
  <si>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</si>
  <si>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</si>
  <si>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</si>
  <si>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</si>
  <si>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</si>
  <si>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</si>
  <si>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</si>
  <si>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</si>
  <si>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</si>
  <si>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</si>
  <si>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</si>
  <si>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</si>
  <si>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</si>
  <si>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</si>
  <si>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</si>
  <si>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</si>
  <si>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</si>
  <si>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</si>
  <si>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</si>
  <si>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</si>
  <si>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</si>
  <si>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</si>
  <si>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</si>
  <si>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</si>
  <si>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</si>
  <si>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</si>
  <si>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</si>
  <si>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</si>
  <si>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</si>
  <si>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</si>
  <si>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</si>
  <si>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</si>
  <si>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</si>
  <si>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</si>
  <si>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</si>
  <si>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</si>
  <si>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</si>
  <si>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</si>
  <si>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</si>
  <si>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</si>
  <si>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</si>
  <si>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</si>
  <si>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</si>
  <si>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</si>
  <si>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</si>
  <si>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</si>
  <si>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</si>
  <si>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</si>
  <si>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</si>
  <si>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</si>
  <si>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</si>
  <si>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</si>
  <si>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</si>
  <si>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</si>
  <si>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</si>
  <si>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</si>
  <si>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</si>
  <si>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</si>
  <si>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</si>
  <si>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</si>
  <si>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</si>
  <si>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</si>
  <si>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</si>
  <si>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</si>
  <si>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</si>
  <si>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</si>
  <si>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</si>
  <si>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</si>
  <si>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</si>
  <si>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</si>
  <si>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</si>
  <si>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</si>
  <si>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</si>
  <si>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</si>
  <si>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</si>
  <si>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</si>
  <si>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</si>
  <si>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</si>
  <si>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</si>
  <si>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</si>
  <si>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</si>
  <si>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</si>
  <si>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</si>
  <si>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</si>
  <si>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</si>
  <si>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</si>
  <si>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</si>
  <si>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</si>
  <si>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</si>
  <si>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</si>
  <si>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</si>
  <si>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</si>
  <si>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</si>
  <si>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</si>
  <si>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</si>
  <si>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</si>
  <si>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</si>
  <si>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</si>
  <si>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</si>
  <si>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</si>
  <si>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</si>
  <si>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</si>
  <si>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</si>
  <si>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</si>
  <si>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</si>
  <si>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</si>
  <si>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</si>
  <si>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</si>
  <si>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</si>
  <si>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</si>
  <si>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</si>
  <si>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</si>
  <si>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</si>
  <si>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</si>
  <si>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</si>
  <si>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</si>
  <si>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</si>
  <si>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</si>
  <si>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</si>
  <si>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</si>
  <si>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</si>
  <si>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</si>
  <si>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</si>
  <si>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</si>
  <si>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</si>
  <si>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</si>
  <si>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</si>
  <si>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</si>
  <si>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</si>
  <si>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</si>
  <si>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</si>
  <si>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</si>
  <si>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</si>
  <si>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</si>
  <si>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</si>
  <si>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</si>
  <si>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</si>
  <si>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</si>
  <si>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</si>
  <si>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</si>
  <si>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</si>
  <si>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</si>
  <si>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</si>
  <si>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</si>
  <si>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</si>
  <si>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</si>
  <si>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</si>
  <si>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</si>
  <si>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</si>
  <si>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</si>
  <si>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</si>
  <si>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</si>
  <si>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</si>
  <si>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</si>
  <si>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</si>
  <si>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</si>
  <si>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</si>
  <si>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</si>
  <si>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</si>
  <si>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</si>
  <si>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</si>
  <si>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</si>
  <si>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</si>
  <si>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</si>
  <si>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</si>
  <si>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</si>
  <si>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</si>
  <si>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</si>
  <si>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</si>
  <si>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</si>
  <si>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</si>
  <si>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</si>
  <si>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</si>
  <si>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</si>
  <si>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</si>
  <si>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</si>
  <si>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</si>
  <si>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</si>
  <si>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</si>
  <si>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</si>
  <si>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</si>
  <si>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</si>
  <si>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</si>
  <si>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</si>
  <si>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</si>
  <si>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</si>
  <si>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</si>
  <si>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</si>
  <si>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</si>
  <si>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</si>
  <si>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</si>
  <si>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</si>
  <si>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</si>
  <si>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</si>
  <si>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</si>
  <si>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</si>
  <si>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</si>
  <si>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</si>
  <si>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</si>
  <si>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</si>
  <si>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</si>
  <si>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</si>
  <si>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</si>
  <si>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</si>
  <si>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</si>
  <si>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</si>
  <si>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</si>
  <si>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</si>
  <si>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</si>
  <si>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</si>
  <si>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</si>
  <si>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</si>
  <si>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</si>
  <si>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</si>
  <si>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</si>
  <si>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</si>
  <si>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</si>
  <si>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</si>
  <si>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</si>
  <si>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</si>
  <si>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</si>
  <si>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</si>
  <si>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</si>
  <si>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</si>
  <si>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</si>
  <si>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</si>
  <si>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</si>
  <si>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</si>
  <si>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</si>
  <si>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</si>
  <si>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</si>
  <si>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</si>
  <si>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</si>
  <si>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</si>
  <si>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</si>
  <si>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</si>
  <si>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</si>
  <si>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</si>
  <si>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</si>
  <si>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</si>
  <si>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</si>
  <si>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</si>
  <si>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</si>
  <si>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</si>
  <si>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</si>
  <si>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</si>
  <si>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</si>
  <si>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</si>
  <si>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</si>
  <si>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</si>
  <si>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</si>
  <si>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</si>
  <si>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</si>
  <si>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</si>
  <si>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</si>
  <si>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</si>
  <si>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</si>
  <si>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</si>
  <si>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</si>
  <si>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</si>
  <si>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</si>
  <si>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</si>
  <si>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</si>
  <si>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</si>
  <si>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</si>
  <si>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</si>
  <si>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</si>
  <si>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</si>
  <si>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</si>
  <si>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</si>
  <si>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</si>
  <si>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</si>
  <si>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</si>
  <si>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</si>
  <si>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</si>
  <si>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</si>
  <si>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</si>
  <si>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</si>
  <si>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</si>
  <si>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</si>
  <si>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</si>
  <si>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</si>
  <si>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</si>
  <si>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</si>
  <si>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</si>
  <si>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</si>
  <si>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</si>
  <si>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</si>
  <si>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</si>
  <si>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</si>
  <si>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</si>
  <si>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</si>
  <si>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</si>
  <si>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</si>
  <si>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</si>
  <si>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</si>
  <si>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</si>
  <si>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</si>
  <si>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</si>
  <si>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</si>
  <si>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</si>
  <si>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</si>
  <si>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</si>
  <si>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</si>
  <si>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</si>
  <si>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</si>
  <si>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</si>
  <si>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</si>
  <si>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</si>
  <si>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</si>
  <si>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</si>
  <si>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</si>
  <si>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</si>
  <si>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</si>
  <si>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</si>
  <si>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</si>
  <si>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</si>
  <si>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</si>
  <si>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</si>
  <si>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</si>
  <si>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</si>
  <si>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</si>
  <si>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</si>
  <si>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</si>
  <si>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</si>
  <si>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</si>
  <si>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</si>
  <si>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</si>
  <si>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</si>
  <si>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</si>
  <si>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</si>
  <si>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</si>
  <si>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</si>
  <si>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</si>
  <si>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</si>
  <si>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</si>
  <si>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</si>
  <si>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</si>
  <si>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</si>
  <si>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</si>
  <si>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</si>
  <si>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</si>
  <si>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</si>
  <si>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</si>
  <si>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</si>
  <si>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</si>
  <si>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</si>
  <si>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</si>
  <si>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</si>
  <si>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</si>
  <si>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</si>
  <si>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</si>
  <si>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</si>
  <si>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</si>
  <si>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</si>
  <si>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</si>
  <si>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</si>
  <si>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</si>
  <si>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</si>
  <si>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</si>
  <si>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</si>
  <si>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</si>
  <si>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</si>
  <si>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</si>
  <si>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</si>
  <si>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</si>
  <si>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</si>
  <si>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</si>
  <si>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</si>
  <si>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</si>
  <si>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</si>
  <si>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</si>
  <si>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</si>
  <si>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</si>
  <si>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</si>
  <si>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</si>
  <si>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</si>
  <si>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</si>
  <si>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</si>
  <si>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</si>
  <si>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</si>
  <si>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</si>
  <si>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</si>
  <si>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</si>
  <si>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</si>
  <si>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</si>
  <si>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</si>
  <si>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</si>
  <si>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</si>
  <si>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</si>
  <si>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</si>
  <si>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</si>
  <si>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</si>
  <si>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</si>
  <si>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</si>
  <si>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</si>
  <si>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</si>
  <si>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</si>
  <si>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</si>
  <si>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</si>
  <si>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</si>
  <si>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</si>
  <si>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</si>
  <si>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</si>
  <si>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</si>
  <si>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</si>
  <si>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</si>
  <si>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</si>
  <si>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</si>
  <si>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</si>
  <si>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</si>
  <si>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</si>
  <si>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</si>
  <si>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</si>
  <si>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</si>
  <si>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</si>
  <si>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</si>
  <si>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</si>
  <si>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</si>
  <si>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</si>
  <si>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</si>
  <si>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</si>
  <si>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</si>
  <si>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</si>
  <si>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</si>
  <si>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</si>
  <si>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</si>
  <si>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</si>
  <si>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</si>
  <si>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</si>
  <si>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</si>
  <si>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</si>
  <si>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</si>
  <si>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</si>
  <si>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</si>
  <si>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</si>
  <si>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</si>
  <si>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</si>
  <si>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</si>
  <si>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</si>
  <si>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</si>
  <si>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</si>
  <si>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</si>
  <si>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</si>
  <si>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</si>
  <si>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</si>
  <si>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</si>
  <si>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</si>
  <si>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</si>
  <si>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</si>
  <si>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</si>
  <si>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</si>
  <si>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</si>
  <si>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</si>
  <si>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</si>
  <si>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</si>
  <si>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</si>
  <si>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</si>
  <si>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</si>
  <si>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</si>
  <si>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</si>
  <si>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</si>
  <si>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</si>
  <si>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</si>
  <si>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</si>
  <si>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</si>
  <si>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</si>
  <si>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</si>
  <si>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</si>
  <si>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</si>
  <si>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</si>
  <si>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</si>
  <si>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</si>
  <si>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</si>
  <si>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</si>
  <si>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</si>
  <si>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</si>
  <si>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</si>
  <si>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</si>
  <si>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</si>
  <si>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</si>
  <si>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</si>
  <si>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</si>
  <si>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</si>
  <si>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</si>
  <si>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</si>
  <si>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</si>
  <si>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</si>
  <si>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</si>
  <si>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</si>
  <si>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</si>
  <si>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</si>
  <si>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</si>
  <si>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</si>
  <si>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</si>
  <si>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</si>
  <si>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</si>
  <si>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</si>
  <si>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</si>
  <si>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</si>
  <si>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</si>
  <si>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</si>
  <si>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</si>
  <si>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</si>
  <si>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</si>
  <si>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</si>
  <si>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</si>
  <si>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</si>
  <si>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</si>
  <si>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</si>
  <si>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</si>
  <si>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</si>
  <si>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</si>
  <si>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</si>
  <si>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</si>
  <si>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</si>
  <si>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</si>
  <si>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</si>
  <si>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</si>
  <si>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</si>
  <si>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</si>
  <si>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</si>
  <si>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</si>
  <si>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</si>
  <si>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</si>
  <si>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</si>
  <si>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</si>
  <si>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</si>
  <si>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</si>
  <si>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</si>
  <si>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</si>
  <si>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</si>
  <si>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</si>
  <si>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</si>
  <si>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</si>
  <si>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</si>
  <si>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</si>
  <si>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</si>
  <si>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</si>
  <si>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</si>
  <si>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</si>
  <si>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</si>
  <si>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</si>
  <si>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</si>
  <si>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</si>
  <si>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</si>
  <si>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</si>
  <si>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</si>
  <si>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</si>
  <si>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</si>
  <si>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</si>
  <si>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</si>
  <si>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</si>
  <si>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</si>
  <si>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</si>
  <si>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</si>
  <si>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</si>
  <si>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</si>
  <si>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</si>
  <si>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</si>
  <si>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</si>
  <si>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</si>
  <si>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</si>
  <si>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</si>
  <si>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</si>
  <si>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</si>
  <si>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</si>
  <si>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</si>
  <si>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</si>
  <si>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</si>
  <si>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</si>
  <si>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</si>
  <si>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</si>
  <si>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</si>
  <si>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</si>
  <si>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</si>
  <si>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</si>
  <si>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</si>
  <si>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</si>
  <si>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</si>
  <si>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</si>
  <si>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</si>
  <si>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</si>
  <si>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</si>
  <si>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</si>
  <si>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</si>
  <si>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</si>
  <si>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</si>
  <si>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</si>
  <si>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</si>
  <si>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</si>
  <si>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</si>
  <si>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</si>
  <si>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</si>
  <si>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</si>
  <si>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</si>
  <si>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</si>
  <si>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</si>
  <si>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</si>
  <si>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</si>
  <si>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</si>
  <si>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</si>
  <si>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</si>
  <si>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</si>
  <si>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</si>
  <si>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</si>
  <si>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</si>
  <si>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</si>
  <si>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</si>
  <si>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</si>
  <si>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</si>
  <si>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</si>
  <si>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</si>
  <si>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</si>
  <si>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</si>
  <si>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</si>
  <si>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</si>
  <si>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</si>
  <si>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</si>
  <si>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</si>
  <si>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</si>
  <si>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</si>
  <si>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</si>
  <si>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</si>
  <si>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</si>
  <si>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</si>
  <si>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</si>
  <si>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</si>
  <si>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</si>
  <si>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</si>
  <si>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</si>
  <si>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</si>
  <si>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</si>
  <si>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</si>
  <si>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</si>
  <si>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</si>
  <si>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</si>
  <si>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</si>
  <si>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</si>
  <si>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</si>
  <si>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</si>
  <si>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</si>
  <si>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</si>
  <si>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</si>
  <si>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</si>
  <si>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</si>
  <si>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</si>
  <si>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</si>
  <si>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</si>
  <si>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</si>
  <si>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</si>
  <si>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</si>
  <si>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</si>
  <si>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</si>
  <si>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</si>
  <si>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</si>
  <si>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</si>
  <si>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</si>
  <si>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</si>
  <si>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</si>
  <si>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</si>
  <si>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</si>
  <si>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</si>
  <si>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</si>
  <si>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</si>
  <si>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</si>
  <si>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</si>
  <si>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</si>
  <si>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</si>
  <si>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</si>
  <si>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</si>
  <si>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</si>
  <si>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</si>
  <si>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</si>
  <si>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</si>
  <si>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</si>
  <si>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</si>
  <si>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</si>
  <si>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</si>
  <si>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</si>
  <si>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</si>
  <si>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</si>
  <si>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</si>
  <si>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</si>
  <si>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</si>
  <si>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</si>
  <si>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</si>
  <si>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</si>
  <si>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</si>
  <si>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</si>
  <si>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</si>
  <si>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</si>
  <si>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</si>
  <si>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</si>
  <si>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</si>
  <si>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</si>
  <si>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</si>
  <si>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</si>
  <si>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</si>
  <si>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</si>
  <si>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</si>
  <si>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</si>
  <si>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</si>
  <si>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</si>
  <si>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</si>
  <si>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</si>
  <si>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</si>
  <si>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</si>
  <si>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</si>
  <si>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</si>
  <si>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</si>
  <si>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</si>
  <si>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</si>
  <si>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</si>
  <si>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</si>
  <si>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</si>
  <si>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</si>
  <si>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</si>
  <si>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</si>
  <si>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</si>
  <si>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</si>
  <si>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</si>
  <si>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</si>
  <si>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</si>
  <si>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</si>
  <si>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</si>
  <si>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</si>
  <si>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</si>
  <si>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</si>
  <si>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</si>
  <si>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</si>
  <si>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</si>
  <si>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</si>
  <si>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</si>
  <si>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</si>
  <si>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</si>
  <si>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</si>
  <si>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</si>
  <si>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</si>
  <si>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</si>
  <si>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</si>
  <si>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</si>
  <si>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</si>
  <si>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</si>
  <si>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</si>
  <si>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</si>
  <si>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</si>
  <si>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</si>
  <si>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</si>
  <si>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</si>
  <si>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</si>
  <si>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</si>
  <si>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</si>
  <si>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</si>
  <si>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</si>
  <si>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</si>
  <si>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</si>
  <si>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</si>
  <si>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</si>
  <si>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</si>
  <si>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</si>
  <si>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</si>
  <si>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</si>
  <si>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</si>
  <si>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</si>
  <si>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</si>
  <si>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</si>
  <si>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</si>
  <si>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</si>
  <si>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</si>
  <si>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</si>
  <si>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</si>
  <si>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</si>
  <si>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</si>
  <si>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</si>
  <si>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</si>
  <si>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</si>
  <si>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</si>
  <si>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</si>
  <si>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</si>
  <si>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</si>
  <si>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</si>
  <si>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</si>
  <si>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</si>
  <si>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</si>
  <si>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</si>
  <si>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</si>
  <si>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</si>
  <si>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</si>
  <si>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</si>
  <si>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</si>
  <si>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</si>
  <si>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</si>
  <si>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</si>
  <si>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</si>
  <si>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</si>
  <si>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</si>
  <si>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</si>
  <si>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</si>
  <si>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</si>
  <si>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</si>
  <si>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</si>
  <si>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</si>
  <si>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</si>
  <si>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</si>
  <si>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</si>
  <si>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</si>
  <si>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</si>
  <si>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</si>
  <si>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</si>
  <si>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</si>
  <si>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</si>
  <si>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</si>
  <si>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</si>
  <si>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</si>
  <si>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</si>
  <si>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</si>
  <si>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</si>
  <si>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</si>
  <si>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</si>
  <si>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</si>
  <si>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</si>
  <si>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</si>
  <si>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</si>
  <si>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</si>
  <si>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</si>
  <si>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</si>
  <si>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</si>
  <si>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</si>
  <si>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</si>
  <si>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</si>
  <si>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</si>
  <si>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</si>
  <si>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</si>
  <si>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</si>
  <si>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</si>
  <si>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</si>
  <si>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</si>
  <si>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</si>
  <si>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</si>
  <si>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</si>
  <si>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</si>
  <si>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</si>
  <si>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</si>
  <si>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</si>
  <si>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</si>
  <si>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</si>
  <si>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</si>
  <si>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</si>
  <si>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</si>
  <si>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</si>
  <si>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</si>
  <si>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</si>
  <si>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</si>
  <si>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</si>
  <si>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</si>
  <si>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</si>
  <si>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</si>
  <si>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</si>
  <si>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</si>
  <si>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</si>
  <si>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</si>
  <si>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</si>
  <si>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</si>
  <si>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</si>
  <si>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</si>
  <si>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</si>
  <si>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</si>
  <si>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</si>
  <si>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</si>
  <si>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</si>
  <si>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</si>
  <si>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</si>
  <si>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</si>
  <si>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</si>
  <si>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</si>
  <si>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</si>
  <si>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</si>
  <si>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</si>
  <si>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</si>
  <si>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</si>
  <si>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</si>
  <si>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</si>
  <si>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</si>
  <si>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</si>
  <si>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</si>
  <si>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</si>
  <si>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</si>
  <si>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</si>
  <si>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</si>
  <si>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</si>
  <si>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</si>
  <si>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</si>
  <si>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</si>
  <si>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</si>
  <si>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</si>
  <si>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</si>
  <si>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</si>
  <si>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</si>
  <si>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</si>
  <si>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</si>
  <si>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</si>
  <si>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</si>
  <si>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</si>
  <si>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</si>
  <si>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</si>
  <si>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</si>
  <si>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</si>
  <si>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</si>
  <si>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</si>
  <si>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</si>
  <si>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</si>
  <si>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</si>
  <si>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</si>
  <si>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</si>
  <si>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</si>
  <si>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</si>
  <si>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</si>
  <si>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</si>
  <si>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</si>
  <si>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</si>
  <si>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</si>
  <si>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</si>
  <si>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</si>
  <si>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</si>
  <si>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</si>
  <si>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</si>
  <si>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</si>
  <si>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</si>
  <si>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</si>
  <si>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</si>
  <si>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</si>
  <si>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</si>
  <si>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</si>
  <si>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</si>
  <si>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</si>
  <si>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</si>
  <si>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</si>
  <si>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</si>
  <si>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</si>
  <si>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</si>
  <si>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</si>
  <si>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</si>
  <si>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</si>
  <si>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</si>
  <si>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</si>
  <si>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</si>
  <si>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</si>
  <si>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</si>
  <si>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</si>
  <si>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</si>
  <si>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</si>
  <si>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</si>
  <si>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</si>
  <si>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</si>
  <si>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</si>
  <si>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</si>
  <si>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</si>
  <si>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</si>
  <si>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</si>
  <si>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</si>
  <si>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</si>
  <si>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</si>
  <si>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</si>
  <si>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</si>
  <si>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</si>
  <si>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</si>
  <si>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</si>
  <si>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</si>
  <si>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</si>
  <si>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</si>
  <si>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</si>
  <si>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</si>
  <si>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</si>
  <si>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</si>
  <si>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</si>
  <si>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</si>
  <si>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</si>
  <si>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</si>
  <si>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</si>
  <si>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</si>
  <si>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</si>
  <si>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</si>
  <si>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</si>
  <si>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</si>
  <si>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</si>
  <si>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</si>
  <si>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</si>
  <si>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</si>
  <si>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</si>
  <si>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</si>
  <si>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</si>
  <si>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</si>
  <si>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</si>
  <si>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</si>
  <si>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</si>
  <si>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</si>
  <si>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</si>
  <si>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</si>
  <si>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</si>
  <si>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</si>
  <si>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</si>
  <si>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</si>
  <si>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</si>
  <si>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</si>
  <si>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</si>
  <si>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</si>
  <si>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</si>
  <si>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</si>
  <si>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</si>
  <si>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</si>
  <si>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</si>
  <si>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</si>
  <si>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</si>
  <si>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</si>
  <si>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</si>
  <si>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</si>
  <si>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</si>
  <si>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</si>
  <si>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</si>
  <si>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</si>
  <si>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</si>
  <si>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</si>
  <si>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</si>
  <si>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</si>
  <si>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</si>
  <si>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</si>
  <si>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</si>
  <si>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</si>
  <si>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</si>
  <si>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</si>
  <si>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</si>
  <si>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</si>
  <si>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</si>
  <si>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</si>
  <si>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</si>
  <si>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</si>
  <si>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</si>
  <si>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</si>
  <si>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</si>
  <si>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</si>
  <si>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</si>
  <si>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</si>
  <si>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</si>
  <si>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</si>
  <si>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</si>
  <si>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</si>
  <si>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</si>
  <si>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</si>
  <si>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</si>
  <si>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</si>
  <si>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</si>
  <si>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</si>
  <si>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</si>
  <si>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</si>
  <si>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</si>
  <si>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</si>
  <si>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</si>
  <si>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</si>
  <si>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</si>
  <si>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</si>
  <si>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</si>
  <si>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</si>
  <si>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</si>
  <si>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</si>
  <si>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</si>
  <si>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</si>
  <si>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</si>
  <si>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</si>
  <si>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</si>
  <si>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</si>
  <si>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</si>
  <si>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</si>
  <si>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</si>
  <si>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</si>
  <si>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</si>
  <si>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</si>
  <si>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</si>
  <si>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</si>
  <si>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</si>
  <si>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</si>
  <si>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</si>
  <si>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</si>
  <si>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</si>
  <si>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</si>
  <si>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</si>
  <si>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</si>
  <si>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</si>
  <si>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</si>
  <si>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</si>
  <si>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</si>
  <si>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</si>
  <si>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</si>
  <si>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</si>
  <si>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</si>
  <si>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</si>
  <si>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</si>
  <si>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</si>
  <si>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</si>
  <si>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</si>
  <si>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</si>
  <si>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</si>
  <si>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</si>
  <si>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</si>
  <si>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</si>
  <si>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</si>
  <si>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</si>
  <si>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</si>
  <si>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</si>
  <si>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</si>
  <si>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</si>
  <si>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</si>
  <si>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</si>
  <si>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</si>
  <si>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</si>
  <si>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</si>
  <si>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</si>
  <si>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</si>
  <si>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</si>
  <si>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</si>
  <si>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</si>
  <si>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</si>
  <si>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</si>
  <si>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</si>
  <si>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</si>
  <si>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</si>
  <si>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</si>
  <si>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</si>
  <si>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</si>
  <si>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</si>
  <si>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</si>
  <si>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</si>
  <si>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</si>
  <si>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</si>
  <si>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</si>
  <si>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</si>
  <si>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</si>
  <si>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</si>
  <si>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</si>
  <si>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</si>
  <si>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</si>
  <si>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</si>
  <si>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</si>
  <si>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</si>
  <si>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</si>
  <si>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</si>
  <si>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</si>
  <si>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</si>
  <si>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</si>
  <si>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</si>
  <si>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</si>
  <si>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</si>
  <si>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</si>
  <si>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</si>
  <si>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</si>
  <si>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</si>
  <si>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</si>
  <si>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</si>
  <si>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</si>
  <si>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</si>
  <si>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</si>
  <si>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</si>
  <si>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</si>
  <si>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</si>
  <si>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</si>
  <si>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</si>
  <si>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</si>
  <si>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</si>
  <si>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</si>
  <si>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</si>
  <si>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</si>
  <si>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</si>
  <si>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</si>
  <si>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</si>
  <si>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</si>
  <si>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</si>
  <si>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</si>
  <si>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</si>
  <si>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</si>
  <si>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</si>
  <si>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</si>
  <si>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</si>
  <si>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</si>
  <si>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</si>
  <si>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</si>
  <si>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</si>
  <si>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</si>
  <si>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</si>
  <si>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</si>
  <si>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</si>
  <si>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</si>
  <si>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</si>
  <si>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</si>
  <si>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</si>
  <si>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</si>
  <si>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</si>
  <si>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</si>
  <si>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</si>
  <si>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</si>
  <si>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</si>
  <si>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</si>
  <si>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</si>
  <si>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</si>
  <si>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</si>
  <si>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</si>
  <si>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</si>
  <si>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</si>
  <si>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</si>
  <si>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</si>
  <si>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</si>
  <si>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</si>
  <si>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</si>
  <si>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</si>
  <si>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</si>
  <si>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</si>
  <si>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</si>
  <si>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</si>
  <si>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</si>
  <si>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</si>
  <si>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</si>
  <si>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</si>
  <si>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</si>
  <si>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</si>
  <si>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</si>
  <si>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</si>
  <si>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</si>
  <si>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</si>
  <si>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</si>
  <si>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</si>
  <si>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</si>
  <si>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</si>
  <si>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</si>
  <si>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</si>
  <si>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</si>
  <si>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</si>
  <si>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</si>
  <si>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</si>
  <si>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</si>
  <si>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</si>
  <si>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</si>
  <si>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</si>
  <si>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</si>
  <si>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</si>
  <si>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</si>
  <si>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</si>
  <si>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</si>
  <si>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</si>
  <si>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</si>
  <si>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</si>
  <si>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</si>
  <si>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</si>
  <si>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</si>
  <si>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</si>
  <si>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</si>
  <si>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</si>
  <si>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</si>
  <si>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</si>
  <si>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</si>
  <si>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</si>
  <si>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</si>
  <si>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</si>
  <si>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</si>
  <si>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</si>
  <si>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</si>
  <si>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</si>
  <si>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</si>
  <si>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</si>
  <si>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</si>
  <si>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</si>
  <si>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</si>
  <si>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</si>
  <si>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</si>
  <si>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</si>
  <si>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</si>
  <si>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</si>
  <si>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</si>
  <si>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</si>
  <si>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</si>
  <si>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</si>
  <si>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</si>
  <si>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</si>
  <si>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</si>
  <si>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</si>
  <si>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</si>
  <si>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</si>
  <si>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</si>
  <si>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</si>
  <si>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</si>
  <si>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</si>
  <si>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</si>
  <si>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</si>
  <si>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</si>
  <si>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</si>
  <si>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</si>
  <si>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</si>
  <si>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</si>
  <si>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</si>
  <si>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</si>
  <si>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</si>
  <si>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</si>
  <si>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</si>
  <si>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</si>
  <si>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</si>
  <si>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</si>
  <si>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</si>
  <si>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</si>
  <si>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</si>
  <si>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</si>
  <si>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</si>
  <si>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</si>
  <si>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</si>
  <si>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</si>
  <si>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</si>
  <si>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</si>
  <si>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</si>
  <si>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</si>
  <si>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</si>
  <si>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</si>
  <si>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</si>
  <si>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</si>
  <si>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</si>
  <si>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</si>
  <si>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</si>
  <si>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</si>
  <si>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</si>
  <si>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</si>
  <si>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</si>
  <si>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</si>
  <si>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</si>
  <si>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</si>
  <si>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</si>
  <si>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</si>
  <si>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</si>
  <si>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</si>
  <si>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</si>
  <si>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</si>
  <si>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</si>
  <si>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</si>
  <si>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</si>
  <si>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</si>
  <si>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</si>
  <si>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</si>
  <si>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</si>
  <si>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</si>
  <si>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</si>
  <si>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</si>
  <si>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</si>
  <si>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</si>
  <si>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</si>
  <si>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</si>
  <si>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</si>
  <si>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</si>
  <si>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</si>
  <si>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</si>
  <si>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</si>
  <si>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</si>
  <si>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</si>
  <si>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</si>
  <si>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</si>
  <si>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</si>
  <si>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</si>
  <si>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</si>
  <si>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</si>
  <si>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</si>
  <si>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</si>
  <si>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</si>
  <si>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</si>
  <si>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</si>
  <si>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</si>
  <si>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</si>
  <si>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</si>
  <si>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</si>
  <si>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</si>
  <si>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</si>
  <si>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</si>
  <si>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</si>
  <si>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</si>
  <si>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</si>
  <si>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</si>
  <si>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</si>
  <si>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</si>
  <si>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</si>
  <si>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</si>
  <si>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</si>
  <si>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</si>
  <si>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</si>
  <si>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</si>
  <si>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</si>
  <si>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</si>
  <si>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</si>
  <si>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</si>
  <si>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</si>
  <si>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</si>
  <si>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</si>
  <si>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</si>
  <si>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</si>
  <si>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</si>
  <si>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</si>
  <si>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</si>
  <si>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</si>
  <si>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</si>
  <si>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</si>
  <si>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</si>
  <si>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</si>
  <si>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</si>
  <si>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</si>
  <si>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</si>
  <si>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</si>
  <si>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</si>
  <si>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</si>
  <si>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</si>
  <si>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</si>
  <si>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</si>
  <si>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</si>
  <si>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</si>
  <si>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</si>
  <si>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</si>
  <si>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</si>
  <si>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</si>
  <si>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</si>
  <si>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</si>
  <si>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</si>
  <si>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</si>
  <si>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</si>
  <si>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</si>
  <si>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</si>
  <si>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</si>
  <si>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</si>
  <si>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</si>
  <si>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</si>
  <si>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</si>
  <si>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</si>
  <si>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</si>
  <si>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</si>
  <si>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</si>
  <si>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</si>
  <si>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</si>
  <si>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</si>
  <si>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</si>
  <si>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</si>
  <si>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</si>
  <si>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</si>
  <si>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</si>
  <si>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</si>
  <si>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</si>
  <si>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</si>
  <si>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</si>
  <si>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</si>
  <si>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</si>
  <si>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</si>
  <si>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</si>
  <si>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</si>
  <si>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</si>
  <si>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</si>
  <si>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</si>
  <si>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</si>
  <si>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</si>
  <si>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</si>
  <si>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</si>
  <si>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</si>
  <si>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</si>
  <si>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</si>
  <si>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</si>
  <si>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</si>
  <si>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</si>
  <si>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</si>
  <si>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</si>
  <si>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</si>
  <si>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</si>
  <si>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</si>
  <si>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</si>
  <si>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</si>
  <si>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</si>
  <si>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</si>
  <si>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</si>
  <si>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</si>
  <si>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</si>
  <si>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</si>
  <si>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</si>
  <si>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</si>
  <si>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</si>
  <si>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</si>
  <si>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</si>
  <si>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</si>
  <si>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</si>
  <si>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</si>
  <si>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</si>
  <si>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</si>
  <si>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</si>
  <si>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</si>
  <si>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</si>
  <si>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</si>
  <si>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</si>
  <si>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</si>
  <si>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</si>
  <si>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</si>
  <si>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</si>
  <si>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</si>
  <si>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</si>
  <si>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</si>
  <si>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</si>
  <si>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</si>
  <si>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</si>
  <si>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</si>
  <si>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</si>
  <si>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</si>
  <si>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</si>
  <si>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</si>
  <si>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</si>
  <si>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</si>
  <si>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</si>
  <si>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</si>
  <si>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</si>
  <si>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</si>
  <si>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</si>
  <si>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</si>
  <si>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</si>
  <si>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</si>
  <si>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</si>
  <si>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</si>
  <si>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</si>
  <si>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</si>
  <si>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</si>
  <si>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</si>
  <si>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</si>
  <si>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</si>
  <si>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</si>
  <si>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</si>
  <si>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</si>
  <si>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</si>
  <si>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</si>
  <si>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</si>
  <si>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</si>
  <si>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</si>
  <si>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</si>
  <si>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</si>
  <si>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</si>
  <si>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</si>
  <si>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</si>
  <si>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</si>
  <si>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</si>
  <si>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</si>
  <si>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</si>
  <si>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</si>
  <si>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</si>
  <si>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</si>
  <si>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</si>
  <si>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</si>
  <si>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</si>
  <si>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</si>
  <si>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</si>
  <si>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</si>
  <si>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</si>
  <si>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</si>
  <si>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</si>
  <si>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</si>
  <si>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</si>
  <si>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</si>
  <si>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</si>
  <si>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</si>
  <si>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</si>
  <si>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</si>
  <si>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</si>
  <si>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</si>
  <si>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</si>
  <si>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</si>
  <si>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</si>
  <si>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</si>
  <si>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</si>
  <si>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</si>
  <si>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</si>
  <si>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</si>
  <si>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</si>
  <si>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</si>
  <si>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</si>
  <si>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</si>
  <si>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</si>
  <si>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</si>
  <si>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</si>
  <si>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</si>
  <si>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</si>
  <si>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</si>
  <si>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</si>
  <si>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</si>
  <si>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</si>
  <si>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</si>
  <si>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</si>
  <si>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</si>
  <si>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</si>
  <si>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</si>
  <si>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</si>
  <si>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</si>
  <si>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</si>
  <si>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</si>
  <si>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</si>
  <si>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</si>
  <si>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</si>
  <si>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</si>
  <si>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</si>
  <si>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</si>
  <si>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</si>
  <si>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</si>
  <si>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</si>
  <si>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</si>
  <si>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</si>
  <si>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</si>
  <si>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</si>
  <si>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</si>
  <si>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</si>
  <si>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</si>
  <si>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</si>
  <si>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</si>
  <si>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</si>
  <si>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</si>
  <si>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</si>
  <si>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</si>
  <si>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</si>
  <si>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</si>
  <si>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</si>
  <si>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</si>
  <si>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</si>
  <si>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</si>
  <si>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</si>
  <si>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</si>
  <si>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</si>
  <si>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</si>
  <si>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</si>
  <si>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</si>
  <si>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</si>
  <si>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</si>
  <si>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</si>
  <si>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</si>
  <si>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</si>
  <si>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</si>
  <si>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</si>
  <si>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</si>
  <si>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</si>
  <si>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</si>
  <si>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</si>
  <si>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</si>
  <si>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</si>
  <si>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</si>
  <si>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</si>
  <si>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</si>
  <si>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</si>
  <si>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</si>
  <si>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</si>
  <si>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</si>
  <si>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</si>
  <si>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</si>
  <si>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</si>
  <si>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</si>
  <si>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</si>
  <si>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</si>
  <si>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</si>
  <si>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</si>
  <si>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</si>
  <si>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</si>
  <si>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</si>
  <si>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</si>
  <si>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</si>
  <si>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</si>
  <si>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</si>
  <si>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</si>
  <si>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</si>
  <si>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</si>
  <si>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</si>
  <si>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</si>
  <si>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</si>
  <si>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</si>
  <si>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</si>
  <si>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</si>
  <si>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</si>
  <si>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</si>
  <si>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</si>
  <si>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</si>
  <si>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</si>
  <si>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</si>
  <si>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</si>
  <si>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</si>
  <si>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</si>
  <si>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</si>
  <si>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</si>
  <si>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</si>
  <si>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</si>
  <si>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</si>
  <si>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</si>
  <si>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</si>
  <si>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</si>
  <si>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</si>
  <si>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</si>
  <si>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</si>
  <si>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</si>
  <si>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</si>
  <si>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</si>
  <si>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</si>
  <si>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</si>
  <si>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</si>
  <si>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</si>
  <si>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</si>
  <si>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</si>
  <si>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</si>
  <si>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</si>
  <si>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</si>
  <si>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</si>
  <si>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</si>
  <si>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</si>
  <si>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</si>
  <si>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</si>
  <si>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</si>
  <si>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</si>
  <si>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</si>
  <si>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</si>
  <si>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</si>
  <si>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</si>
  <si>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</si>
  <si>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</si>
  <si>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</si>
  <si>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</si>
  <si>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</si>
  <si>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</si>
  <si>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</si>
  <si>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</si>
  <si>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</si>
  <si>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</si>
  <si>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</si>
  <si>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</si>
  <si>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</si>
  <si>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</si>
  <si>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</si>
  <si>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</si>
  <si>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</si>
  <si>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</si>
  <si>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</si>
  <si>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</si>
  <si>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</si>
  <si>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</si>
  <si>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</si>
  <si>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</si>
  <si>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</si>
  <si>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</si>
  <si>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</si>
  <si>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</si>
  <si>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</si>
  <si>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</si>
  <si>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</si>
  <si>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</si>
  <si>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</si>
  <si>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</si>
  <si>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</si>
  <si>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</si>
  <si>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</si>
  <si>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</si>
  <si>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</si>
  <si>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</si>
  <si>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</si>
  <si>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</si>
  <si>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</si>
  <si>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</si>
  <si>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</si>
  <si>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</si>
  <si>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</si>
  <si>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</si>
  <si>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</si>
  <si>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</si>
  <si>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</si>
  <si>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</si>
  <si>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</si>
  <si>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</si>
  <si>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</si>
  <si>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</si>
  <si>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</si>
  <si>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</si>
  <si>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</si>
  <si>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</si>
  <si>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</si>
  <si>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</si>
  <si>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</si>
  <si>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</si>
  <si>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</si>
  <si>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</si>
  <si>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</si>
  <si>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</si>
  <si>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</si>
  <si>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</si>
  <si>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</si>
  <si>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</si>
  <si>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</si>
  <si>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</si>
  <si>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</si>
  <si>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</si>
  <si>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</si>
  <si>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</si>
  <si>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</si>
  <si>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</si>
  <si>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</si>
  <si>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</si>
  <si>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</si>
  <si>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</si>
  <si>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</si>
  <si>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</si>
  <si>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</si>
  <si>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</si>
  <si>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</si>
  <si>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</si>
  <si>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</si>
  <si>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</si>
  <si>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</si>
  <si>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</si>
  <si>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</si>
  <si>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</si>
  <si>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</si>
  <si>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</si>
  <si>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</si>
  <si>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</si>
  <si>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</si>
  <si>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</si>
  <si>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</si>
  <si>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</si>
  <si>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</si>
  <si>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</si>
  <si>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</si>
  <si>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</si>
  <si>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</si>
  <si>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</si>
  <si>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</si>
  <si>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</si>
  <si>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</si>
  <si>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</si>
  <si>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</si>
  <si>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</si>
  <si>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</si>
  <si>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</si>
  <si>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</si>
  <si>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</si>
  <si>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</si>
  <si>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</si>
  <si>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</si>
  <si>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</si>
  <si>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</si>
  <si>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</si>
  <si>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</si>
  <si>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</si>
  <si>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</si>
  <si>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</si>
  <si>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</si>
  <si>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</si>
  <si>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</si>
  <si>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</si>
  <si>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</si>
  <si>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</si>
  <si>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</si>
  <si>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</si>
  <si>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</si>
  <si>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</si>
  <si>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</si>
  <si>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</si>
  <si>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</si>
  <si>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</si>
  <si>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</si>
  <si>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</si>
  <si>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</si>
  <si>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</si>
  <si>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</si>
  <si>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</si>
  <si>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</si>
  <si>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</si>
  <si>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</si>
  <si>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</si>
  <si>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</si>
  <si>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</si>
  <si>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</si>
  <si>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</si>
  <si>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</si>
  <si>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</si>
  <si>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</si>
  <si>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</si>
  <si>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</si>
  <si>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</si>
  <si>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</si>
  <si>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</si>
  <si>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</si>
  <si>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</si>
  <si>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</si>
  <si>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</si>
  <si>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</si>
  <si>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</si>
  <si>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</si>
  <si>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</si>
  <si>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</si>
  <si>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</si>
  <si>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</si>
  <si>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</si>
  <si>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</si>
  <si>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</si>
  <si>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</si>
  <si>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</si>
  <si>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</si>
  <si>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</si>
  <si>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</si>
  <si>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</si>
  <si>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</si>
  <si>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</si>
  <si>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</si>
  <si>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</si>
  <si>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</si>
  <si>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</si>
  <si>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</si>
  <si>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</si>
  <si>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</si>
  <si>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</si>
  <si>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</si>
  <si>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</si>
  <si>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</si>
  <si>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</si>
  <si>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</si>
  <si>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</si>
  <si>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</si>
  <si>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</si>
  <si>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</si>
  <si>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</si>
  <si>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</si>
  <si>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</si>
  <si>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</si>
  <si>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</si>
  <si>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</si>
  <si>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</si>
  <si>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</si>
  <si>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</si>
  <si>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</si>
  <si>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</si>
  <si>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</si>
  <si>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</si>
  <si>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</si>
  <si>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</si>
  <si>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</si>
  <si>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</si>
  <si>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</si>
  <si>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</si>
  <si>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</si>
  <si>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</si>
  <si>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</si>
  <si>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</si>
  <si>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</si>
  <si>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</si>
  <si>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</si>
  <si>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</si>
  <si>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</si>
  <si>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</si>
  <si>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</si>
  <si>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</si>
  <si>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</si>
  <si>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</si>
  <si>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</si>
  <si>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</si>
  <si>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</si>
  <si>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</si>
  <si>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</si>
  <si>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</si>
  <si>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</si>
  <si>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</si>
  <si>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</si>
  <si>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</si>
  <si>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</si>
  <si>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</si>
  <si>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</si>
  <si>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</si>
  <si>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</si>
  <si>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</si>
  <si>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</si>
  <si>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</si>
  <si>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</si>
  <si>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</si>
  <si>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</si>
  <si>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</si>
  <si>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</si>
  <si>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</si>
  <si>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</si>
  <si>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</si>
  <si>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</si>
  <si>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</si>
  <si>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</si>
  <si>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</si>
  <si>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</si>
  <si>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</si>
  <si>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</si>
  <si>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</si>
  <si>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</si>
  <si>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</si>
  <si>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</si>
  <si>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</si>
  <si>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</si>
  <si>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</si>
  <si>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</si>
  <si>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</si>
  <si>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</si>
  <si>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</si>
  <si>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</si>
  <si>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</si>
  <si>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</si>
  <si>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</si>
  <si>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</si>
  <si>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</si>
  <si>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</si>
  <si>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</si>
  <si>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</si>
  <si>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</si>
  <si>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</si>
  <si>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</si>
  <si>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</si>
  <si>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</si>
  <si>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</si>
  <si>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</si>
  <si>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</si>
  <si>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</si>
  <si>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</si>
  <si>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</si>
  <si>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</si>
  <si>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</si>
  <si>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</si>
  <si>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</si>
  <si>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</si>
  <si>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</si>
  <si>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</si>
  <si>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</si>
  <si>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</si>
  <si>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</si>
  <si>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</si>
  <si>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</si>
  <si>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</si>
  <si>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</si>
  <si>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</si>
  <si>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</si>
  <si>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</si>
  <si>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</si>
  <si>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</si>
  <si>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</si>
  <si>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</si>
  <si>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</si>
  <si>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</si>
  <si>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</si>
  <si>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</si>
  <si>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</si>
  <si>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</si>
  <si>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</si>
  <si>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</si>
  <si>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</si>
  <si>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</si>
  <si>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</si>
  <si>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</si>
  <si>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</si>
  <si>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</si>
  <si>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</si>
  <si>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</si>
  <si>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</si>
  <si>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</si>
  <si>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</si>
  <si>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</si>
  <si>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</si>
  <si>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</si>
  <si>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</si>
  <si>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</si>
  <si>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</si>
  <si>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</si>
  <si>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</si>
  <si>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</si>
  <si>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</si>
  <si>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</si>
  <si>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</si>
  <si>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</si>
  <si>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</si>
  <si>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</si>
  <si>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</si>
  <si>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</si>
  <si>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</si>
  <si>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</si>
  <si>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</si>
  <si>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</si>
  <si>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</si>
  <si>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</si>
  <si>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</si>
  <si>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</si>
  <si>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</si>
  <si>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</si>
  <si>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</si>
  <si>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</si>
  <si>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</si>
  <si>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</si>
  <si>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</si>
  <si>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</si>
  <si>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</si>
  <si>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</si>
  <si>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</si>
  <si>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</si>
  <si>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</si>
  <si>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</si>
  <si>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</si>
  <si>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</si>
  <si>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</si>
  <si>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</si>
  <si>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</si>
  <si>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</si>
  <si>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</si>
  <si>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</si>
  <si>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</si>
  <si>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</si>
  <si>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</si>
  <si>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</si>
  <si>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</si>
  <si>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</si>
  <si>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</si>
  <si>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</si>
  <si>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</si>
  <si>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</si>
  <si>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</si>
  <si>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</si>
  <si>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</si>
  <si>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</si>
  <si>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</si>
  <si>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</si>
  <si>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</si>
  <si>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</si>
  <si>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</si>
  <si>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</si>
  <si>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</si>
  <si>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</si>
  <si>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</si>
  <si>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</si>
  <si>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</si>
  <si>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</si>
  <si>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</si>
  <si>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</si>
  <si>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</si>
  <si>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</si>
  <si>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</si>
  <si>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</si>
  <si>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</si>
  <si>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</si>
  <si>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</si>
  <si>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</si>
  <si>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</si>
  <si>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</si>
  <si>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</si>
  <si>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</si>
  <si>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</si>
  <si>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</si>
  <si>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</si>
  <si>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</si>
  <si>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</si>
  <si>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</si>
  <si>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</si>
  <si>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</si>
  <si>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</si>
  <si>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</si>
  <si>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</si>
  <si>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</si>
  <si>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</si>
  <si>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</si>
  <si>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</si>
  <si>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</si>
  <si>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</si>
  <si>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</si>
  <si>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</si>
  <si>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</si>
  <si>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</si>
  <si>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</si>
  <si>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</si>
  <si>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</si>
  <si>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</si>
  <si>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</si>
  <si>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</si>
  <si>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</si>
  <si>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</si>
  <si>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</si>
  <si>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</si>
  <si>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</si>
  <si>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</si>
  <si>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</si>
  <si>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</si>
  <si>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</si>
  <si>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</si>
  <si>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</si>
  <si>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</si>
  <si>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</si>
  <si>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</si>
  <si>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</si>
  <si>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</si>
  <si>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</si>
  <si>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</si>
  <si>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</si>
  <si>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</si>
  <si>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</si>
  <si>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</si>
  <si>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</si>
  <si>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</si>
  <si>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</si>
  <si>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</si>
  <si>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</si>
  <si>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</si>
  <si>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</si>
  <si>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</si>
  <si>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</si>
  <si>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</si>
  <si>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</si>
  <si>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</si>
  <si>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</si>
  <si>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</si>
  <si>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</si>
  <si>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</si>
  <si>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</si>
  <si>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</si>
  <si>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</si>
  <si>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</si>
  <si>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</si>
  <si>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</si>
  <si>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</si>
  <si>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</si>
  <si>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</si>
  <si>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</si>
  <si>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</si>
  <si>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</si>
  <si>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</si>
  <si>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</si>
  <si>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</si>
  <si>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</si>
  <si>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</si>
  <si>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</si>
  <si>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</si>
  <si>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</si>
  <si>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</si>
  <si>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</si>
  <si>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</si>
  <si>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</si>
  <si>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</si>
  <si>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</si>
  <si>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</si>
  <si>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</si>
  <si>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</si>
  <si>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</si>
  <si>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</si>
  <si>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</si>
  <si>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</si>
  <si>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</si>
  <si>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</si>
  <si>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</si>
  <si>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</si>
  <si>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</si>
  <si>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</si>
  <si>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</si>
  <si>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</si>
  <si>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</si>
  <si>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</si>
  <si>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</si>
  <si>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</si>
  <si>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</si>
  <si>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</si>
  <si>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</si>
  <si>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</si>
  <si>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</si>
  <si>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</si>
  <si>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</si>
  <si>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</si>
  <si>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</si>
  <si>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</si>
  <si>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</si>
  <si>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</si>
  <si>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</si>
  <si>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</si>
  <si>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</si>
  <si>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</si>
  <si>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</si>
  <si>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</si>
  <si>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</si>
  <si>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</si>
  <si>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</si>
  <si>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</si>
  <si>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</si>
  <si>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</si>
  <si>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</si>
  <si>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</si>
  <si>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</si>
  <si>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</si>
  <si>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</si>
  <si>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</si>
  <si>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</si>
  <si>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</si>
  <si>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</si>
  <si>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</si>
  <si>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</si>
  <si>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</si>
  <si>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</si>
  <si>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</si>
  <si>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</si>
  <si>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</si>
  <si>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</si>
  <si>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</si>
  <si>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</si>
  <si>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</si>
  <si>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</si>
  <si>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</si>
  <si>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</si>
  <si>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</si>
  <si>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</si>
  <si>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</si>
  <si>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</si>
  <si>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</si>
  <si>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</si>
  <si>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</si>
  <si>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</si>
  <si>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</si>
  <si>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</si>
  <si>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</si>
  <si>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</si>
  <si>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</si>
  <si>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</si>
  <si>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</si>
  <si>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</si>
  <si>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</si>
  <si>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</si>
  <si>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</si>
  <si>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</si>
  <si>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</si>
  <si>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</si>
  <si>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</si>
  <si>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</si>
  <si>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</si>
  <si>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</si>
  <si>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</si>
  <si>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</si>
  <si>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</si>
  <si>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</si>
  <si>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</si>
  <si>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</si>
  <si>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</si>
  <si>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</si>
  <si>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</si>
  <si>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</si>
  <si>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</si>
  <si>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</si>
  <si>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</si>
  <si>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</si>
  <si>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</si>
  <si>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</si>
  <si>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</si>
  <si>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</si>
  <si>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</si>
  <si>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</si>
  <si>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</si>
  <si>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</si>
  <si>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</si>
  <si>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</si>
  <si>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</si>
  <si>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</si>
  <si>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</si>
  <si>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</si>
  <si>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</si>
  <si>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</si>
  <si>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</si>
  <si>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</si>
  <si>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</si>
  <si>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</si>
  <si>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</si>
  <si>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</si>
  <si>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</si>
  <si>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</si>
  <si>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</si>
  <si>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</si>
  <si>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</si>
  <si>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</si>
  <si>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</si>
  <si>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</si>
  <si>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</si>
  <si>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</si>
  <si>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</si>
  <si>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</si>
  <si>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</si>
  <si>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</si>
  <si>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</si>
  <si>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</si>
  <si>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</si>
  <si>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</si>
  <si>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</si>
  <si>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</si>
  <si>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</si>
  <si>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</si>
  <si>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</si>
  <si>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</si>
  <si>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</si>
  <si>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</si>
  <si>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</si>
  <si>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</si>
  <si>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</si>
  <si>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</si>
  <si>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</si>
  <si>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</si>
  <si>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</si>
  <si>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</si>
  <si>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</si>
  <si>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</si>
  <si>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</si>
  <si>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</si>
  <si>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</si>
  <si>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</si>
  <si>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</si>
  <si>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</si>
  <si>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</si>
  <si>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</si>
  <si>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</si>
  <si>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</si>
  <si>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</si>
  <si>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</si>
  <si>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</si>
  <si>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</si>
  <si>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</si>
  <si>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</si>
  <si>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</si>
  <si>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</si>
  <si>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</si>
  <si>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</si>
  <si>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</si>
  <si>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</si>
  <si>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</si>
  <si>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</si>
  <si>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</si>
  <si>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</si>
  <si>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</si>
  <si>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</si>
  <si>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</si>
  <si>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</si>
  <si>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</si>
  <si>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</si>
  <si>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</si>
  <si>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</si>
  <si>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</si>
  <si>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</si>
  <si>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</si>
  <si>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</si>
  <si>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</si>
  <si>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</si>
  <si>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</si>
  <si>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</si>
  <si>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</si>
  <si>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</si>
  <si>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</si>
  <si>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</si>
  <si>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</si>
  <si>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</si>
  <si>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</si>
  <si>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</si>
  <si>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</si>
  <si>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</si>
  <si>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</si>
  <si>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</si>
  <si>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</si>
  <si>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</si>
  <si>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</si>
  <si>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</si>
  <si>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</si>
  <si>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</si>
  <si>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</si>
  <si>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</si>
  <si>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</si>
  <si>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</si>
  <si>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</si>
  <si>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</si>
  <si>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</si>
  <si>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</si>
  <si>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</si>
  <si>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</si>
  <si>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</si>
  <si>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</si>
  <si>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</si>
  <si>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</si>
  <si>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</si>
  <si>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</si>
  <si>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</si>
  <si>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</si>
  <si>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</si>
  <si>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</si>
  <si>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</si>
  <si>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</si>
  <si>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</si>
  <si>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</si>
  <si>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</si>
  <si>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</si>
  <si>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</si>
  <si>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</si>
  <si>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</si>
  <si>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</si>
  <si>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</si>
  <si>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</si>
  <si>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</si>
  <si>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</si>
  <si>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</si>
  <si>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</si>
  <si>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</si>
  <si>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</si>
  <si>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</si>
  <si>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</si>
  <si>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</si>
  <si>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</si>
  <si>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</si>
  <si>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</si>
  <si>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</si>
  <si>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</si>
  <si>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</si>
  <si>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</si>
  <si>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</si>
  <si>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</si>
  <si>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</si>
  <si>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</si>
  <si>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</si>
  <si>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</si>
  <si>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</si>
  <si>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</si>
  <si>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</si>
  <si>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</si>
  <si>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</si>
  <si>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</si>
  <si>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</si>
  <si>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</si>
  <si>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</si>
  <si>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</si>
  <si>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</si>
  <si>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</si>
  <si>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</si>
  <si>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</si>
  <si>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</si>
  <si>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</si>
  <si>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</si>
  <si>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</si>
  <si>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</si>
  <si>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</si>
  <si>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</si>
  <si>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</si>
  <si>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</si>
  <si>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</si>
  <si>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</si>
  <si>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</si>
  <si>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</si>
  <si>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</si>
  <si>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</si>
  <si>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</si>
  <si>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</si>
  <si>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</si>
  <si>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</si>
  <si>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</si>
  <si>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</si>
  <si>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</si>
  <si>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</si>
  <si>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</si>
  <si>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</si>
  <si>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</si>
  <si>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</si>
  <si>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</si>
  <si>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</si>
  <si>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</si>
  <si>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</si>
  <si>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</si>
  <si>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</si>
  <si>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</si>
  <si>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</si>
  <si>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</si>
  <si>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</si>
  <si>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</si>
  <si>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</si>
  <si>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</si>
  <si>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</si>
  <si>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</si>
  <si>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</si>
  <si>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</si>
  <si>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</si>
  <si>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</si>
  <si>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</si>
  <si>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</si>
  <si>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</si>
  <si>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</si>
  <si>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</si>
  <si>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</si>
  <si>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</si>
  <si>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</si>
  <si>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</si>
  <si>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</si>
  <si>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</si>
  <si>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</si>
  <si>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</si>
  <si>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</si>
  <si>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</si>
  <si>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</si>
  <si>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</si>
  <si>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</si>
  <si>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</si>
  <si>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</si>
  <si>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</si>
  <si>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</si>
  <si>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</si>
  <si>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</si>
  <si>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</si>
  <si>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</si>
  <si>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</si>
  <si>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</si>
  <si>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</si>
  <si>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</si>
  <si>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</si>
  <si>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</si>
  <si>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</si>
  <si>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</si>
  <si>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</si>
  <si>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</si>
  <si>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</si>
  <si>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</si>
  <si>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</si>
  <si>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</si>
  <si>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</si>
  <si>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</si>
  <si>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</si>
  <si>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</si>
  <si>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</si>
  <si>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</si>
  <si>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</si>
  <si>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</si>
  <si>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</si>
  <si>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</si>
  <si>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</si>
  <si>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</si>
  <si>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</si>
  <si>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</si>
  <si>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</si>
  <si>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</si>
  <si>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</si>
  <si>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</si>
  <si>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</si>
  <si>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</si>
  <si>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</si>
  <si>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</si>
  <si>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</si>
  <si>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</si>
  <si>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</si>
  <si>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</si>
  <si>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</si>
  <si>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</si>
  <si>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</si>
  <si>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</si>
  <si>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</si>
  <si>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</si>
  <si>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</si>
  <si>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</si>
  <si>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</si>
  <si>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</si>
  <si>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</si>
  <si>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</si>
  <si>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</si>
  <si>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</si>
  <si>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</si>
  <si>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</si>
  <si>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</si>
  <si>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</si>
  <si>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</si>
  <si>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</si>
  <si>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</si>
  <si>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</si>
  <si>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</si>
  <si>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</si>
  <si>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</si>
  <si>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</si>
  <si>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</si>
  <si>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</si>
  <si>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</si>
  <si>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</si>
  <si>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</si>
  <si>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</si>
  <si>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</si>
  <si>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</si>
  <si>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</si>
  <si>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</si>
  <si>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</si>
  <si>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</si>
  <si>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</si>
  <si>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</si>
  <si>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</si>
  <si>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</si>
  <si>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</si>
  <si>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</si>
  <si>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</si>
  <si>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</si>
  <si>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</si>
  <si>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</si>
  <si>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</si>
  <si>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</si>
  <si>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</si>
  <si>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</si>
  <si>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</si>
  <si>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</si>
  <si>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</si>
  <si>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</si>
  <si>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</si>
  <si>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</si>
  <si>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</si>
  <si>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</si>
  <si>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</si>
  <si>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</si>
  <si>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</si>
  <si>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</si>
  <si>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</si>
  <si>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</si>
  <si>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</si>
  <si>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</si>
  <si>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</si>
  <si>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</si>
  <si>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</si>
  <si>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</si>
  <si>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</si>
  <si>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</si>
  <si>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</si>
  <si>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</si>
  <si>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</si>
  <si>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</si>
  <si>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</si>
  <si>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</si>
  <si>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</si>
  <si>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</si>
  <si>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</si>
  <si>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</si>
  <si>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</si>
  <si>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</si>
  <si>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</si>
  <si>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</si>
  <si>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</si>
  <si>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</si>
  <si>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</si>
  <si>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</si>
  <si>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</si>
  <si>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</si>
  <si>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</si>
  <si>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</si>
  <si>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</si>
  <si>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</si>
  <si>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</si>
  <si>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</si>
  <si>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</si>
  <si>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</si>
  <si>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</si>
  <si>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</si>
  <si>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</si>
  <si>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</si>
  <si>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</si>
  <si>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</si>
  <si>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</si>
  <si>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</si>
  <si>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</si>
  <si>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</si>
  <si>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</si>
  <si>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</si>
  <si>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</si>
  <si>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</si>
  <si>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</si>
  <si>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</si>
  <si>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</si>
  <si>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</si>
  <si>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</si>
  <si>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</si>
  <si>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</si>
  <si>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</si>
  <si>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</si>
  <si>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</si>
  <si>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</si>
  <si>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</si>
  <si>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</si>
  <si>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</si>
  <si>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</si>
  <si>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</si>
  <si>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</si>
  <si>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</si>
  <si>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</si>
  <si>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</si>
  <si>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</si>
  <si>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</si>
  <si>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</si>
  <si>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</si>
  <si>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</si>
  <si>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</si>
  <si>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</si>
  <si>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</si>
  <si>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</si>
  <si>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</si>
  <si>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</si>
  <si>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</si>
  <si>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</si>
  <si>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</si>
  <si>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</si>
  <si>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</si>
  <si>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</si>
  <si>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</si>
  <si>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</si>
  <si>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</si>
  <si>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</si>
  <si>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</si>
  <si>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</si>
  <si>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</si>
  <si>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</si>
  <si>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</si>
  <si>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</si>
  <si>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</si>
  <si>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</si>
  <si>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</si>
  <si>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</si>
  <si>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</si>
  <si>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</si>
  <si>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</si>
  <si>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</si>
  <si>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</si>
  <si>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</si>
  <si>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</si>
  <si>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</si>
  <si>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</si>
  <si>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</si>
  <si>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</si>
  <si>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</si>
  <si>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</si>
  <si>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</si>
  <si>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</si>
  <si>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</si>
  <si>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</si>
  <si>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</si>
  <si>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</si>
  <si>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</si>
  <si>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</si>
  <si>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</si>
  <si>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</si>
  <si>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</si>
  <si>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</si>
  <si>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</si>
  <si>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</si>
  <si>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</si>
  <si>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</si>
  <si>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</si>
  <si>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</si>
  <si>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</si>
  <si>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</si>
  <si>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</si>
  <si>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</si>
  <si>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</si>
  <si>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</si>
  <si>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</si>
  <si>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</si>
  <si>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</si>
  <si>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</si>
  <si>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</si>
  <si>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</si>
  <si>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</si>
  <si>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</si>
  <si>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</si>
  <si>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</si>
  <si>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</si>
  <si>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</si>
  <si>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</si>
  <si>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</si>
  <si>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</si>
  <si>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</si>
  <si>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</si>
  <si>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</si>
  <si>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</si>
  <si>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</si>
  <si>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</si>
  <si>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</si>
  <si>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</si>
  <si>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</si>
  <si>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</si>
  <si>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</si>
  <si>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</si>
  <si>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</si>
  <si>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</si>
  <si>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</si>
  <si>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</si>
  <si>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</si>
  <si>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</si>
  <si>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</si>
  <si>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</si>
  <si>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</si>
  <si>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</si>
  <si>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</si>
  <si>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</si>
  <si>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</si>
  <si>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</si>
  <si>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</si>
  <si>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</si>
  <si>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</si>
  <si>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</si>
  <si>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</si>
  <si>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</si>
  <si>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</si>
  <si>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</si>
  <si>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</si>
  <si>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</si>
  <si>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</si>
  <si>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</si>
  <si>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</si>
  <si>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</si>
  <si>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</si>
  <si>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</si>
  <si>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</si>
  <si>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</si>
  <si>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</si>
  <si>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</si>
  <si>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</si>
  <si>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</si>
  <si>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</si>
  <si>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</si>
  <si>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</si>
  <si>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</si>
  <si>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</si>
  <si>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</si>
  <si>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</si>
  <si>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</si>
  <si>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</si>
  <si>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</si>
  <si>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</si>
  <si>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</si>
  <si>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</si>
  <si>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</si>
  <si>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</si>
  <si>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</si>
  <si>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</si>
  <si>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</si>
  <si>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</si>
  <si>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</si>
  <si>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</si>
  <si>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</si>
  <si>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</si>
  <si>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</si>
  <si>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</si>
  <si>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</si>
  <si>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</si>
  <si>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</si>
  <si>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</si>
  <si>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</si>
  <si>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</si>
  <si>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</si>
  <si>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</si>
  <si>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</si>
  <si>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</si>
  <si>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</si>
  <si>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</si>
  <si>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</si>
  <si>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</si>
  <si>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</si>
  <si>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</si>
  <si>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</si>
  <si>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</si>
  <si>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</si>
  <si>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</si>
  <si>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</si>
  <si>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</si>
  <si>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</si>
  <si>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</si>
  <si>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</si>
  <si>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</si>
  <si>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</si>
  <si>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</si>
  <si>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</si>
  <si>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</si>
  <si>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</si>
  <si>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</si>
  <si>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</si>
  <si>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</si>
  <si>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</si>
  <si>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</si>
  <si>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</si>
  <si>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</si>
  <si>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</si>
  <si>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</si>
  <si>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</si>
  <si>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</si>
  <si>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</si>
  <si>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</si>
  <si>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</si>
  <si>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</si>
  <si>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</si>
  <si>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</si>
  <si>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</si>
  <si>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</si>
  <si>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</si>
  <si>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</si>
  <si>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</si>
  <si>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</si>
  <si>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</si>
  <si>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</si>
  <si>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</si>
  <si>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</si>
  <si>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</si>
  <si>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</si>
  <si>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</si>
  <si>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</si>
  <si>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</si>
  <si>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</si>
  <si>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</si>
  <si>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</si>
  <si>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</si>
  <si>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</si>
  <si>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</si>
  <si>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</si>
  <si>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</si>
  <si>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</si>
  <si>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</si>
  <si>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</si>
  <si>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</si>
  <si>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</si>
  <si>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</si>
  <si>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</si>
  <si>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</si>
  <si>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</si>
  <si>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</si>
  <si>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</si>
  <si>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</si>
  <si>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</si>
  <si>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</si>
  <si>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</si>
  <si>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</si>
  <si>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</si>
  <si>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</si>
  <si>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</si>
  <si>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</si>
  <si>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</si>
  <si>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</si>
  <si>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</si>
  <si>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</si>
  <si>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</si>
  <si>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</si>
  <si>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</si>
  <si>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</si>
  <si>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</si>
  <si>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</si>
  <si>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</si>
  <si>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</si>
  <si>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</si>
  <si>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</si>
  <si>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</si>
  <si>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</si>
  <si>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</si>
  <si>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</si>
  <si>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</si>
  <si>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</si>
  <si>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</si>
  <si>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</si>
  <si>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</si>
  <si>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</si>
  <si>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</si>
  <si>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</si>
  <si>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</si>
  <si>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</si>
  <si>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</si>
  <si>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</si>
  <si>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</si>
  <si>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</si>
  <si>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</si>
  <si>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</si>
  <si>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</si>
  <si>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</si>
  <si>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</si>
  <si>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</si>
  <si>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</si>
  <si>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</si>
  <si>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</si>
  <si>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</si>
  <si>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</si>
  <si>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</si>
  <si>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</si>
  <si>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</si>
  <si>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</si>
  <si>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</si>
  <si>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</si>
  <si>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</si>
  <si>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</si>
  <si>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</si>
  <si>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</si>
  <si>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</si>
  <si>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</si>
  <si>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</si>
  <si>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</si>
  <si>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</si>
  <si>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</si>
  <si>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</si>
  <si>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</si>
  <si>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</si>
  <si>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</si>
  <si>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</si>
  <si>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</si>
  <si>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</si>
  <si>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</si>
  <si>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</si>
  <si>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</si>
  <si>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</si>
  <si>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</si>
  <si>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</si>
  <si>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</si>
  <si>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</si>
  <si>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</si>
  <si>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</si>
  <si>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</si>
  <si>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</si>
  <si>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</si>
  <si>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</si>
  <si>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</si>
  <si>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</si>
  <si>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</si>
  <si>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</si>
  <si>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</si>
  <si>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</si>
  <si>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</si>
  <si>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</si>
  <si>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</si>
  <si>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</si>
  <si>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</si>
  <si>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</si>
  <si>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</si>
  <si>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</si>
  <si>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</si>
  <si>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</si>
  <si>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</si>
  <si>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</si>
  <si>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</si>
  <si>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</si>
  <si>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</si>
  <si>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</si>
  <si>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</si>
  <si>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</si>
  <si>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</si>
  <si>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</si>
  <si>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</si>
  <si>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</si>
  <si>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</si>
  <si>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</si>
  <si>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</si>
  <si>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</si>
  <si>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</si>
  <si>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</si>
  <si>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</si>
  <si>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</si>
  <si>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</si>
  <si>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</si>
  <si>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</si>
  <si>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</si>
  <si>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</si>
  <si>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</si>
  <si>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</si>
  <si>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</si>
  <si>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</si>
  <si>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</si>
  <si>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</si>
  <si>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</si>
  <si>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</si>
  <si>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</si>
  <si>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</si>
  <si>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</si>
  <si>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</si>
  <si>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</si>
  <si>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</si>
  <si>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</si>
  <si>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</si>
  <si>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</si>
  <si>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</si>
  <si>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</si>
  <si>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</si>
  <si>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</si>
  <si>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</si>
  <si>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</si>
  <si>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</si>
  <si>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</si>
  <si>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</si>
  <si>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</si>
  <si>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</si>
  <si>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</si>
  <si>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</si>
  <si>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</si>
  <si>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</si>
  <si>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</si>
  <si>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</si>
  <si>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</si>
  <si>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</si>
  <si>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</si>
  <si>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</si>
  <si>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</si>
  <si>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</si>
  <si>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</si>
  <si>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</si>
  <si>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</si>
  <si>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</si>
  <si>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</si>
  <si>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</si>
  <si>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</si>
  <si>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</si>
  <si>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</si>
  <si>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</si>
  <si>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</si>
  <si>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</si>
  <si>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</si>
  <si>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</si>
  <si>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</si>
  <si>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</si>
  <si>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</si>
  <si>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</si>
  <si>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</si>
  <si>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</si>
  <si>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</si>
  <si>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</si>
  <si>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</si>
  <si>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</si>
  <si>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</si>
  <si>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</si>
  <si>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</si>
  <si>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</si>
  <si>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</si>
  <si>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</si>
  <si>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</si>
  <si>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</si>
  <si>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</si>
  <si>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</si>
  <si>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</si>
  <si>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</si>
  <si>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</si>
  <si>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</si>
  <si>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</si>
  <si>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</si>
  <si>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</si>
  <si>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</si>
  <si>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</si>
  <si>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</si>
  <si>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</si>
  <si>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</si>
  <si>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</si>
  <si>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</si>
  <si>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</si>
  <si>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</si>
  <si>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</si>
  <si>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</si>
  <si>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</si>
  <si>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</si>
  <si>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</si>
  <si>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</si>
  <si>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</si>
  <si>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</si>
  <si>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</si>
  <si>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</si>
  <si>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</si>
  <si>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</si>
  <si>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</si>
  <si>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</si>
  <si>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</si>
  <si>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</si>
  <si>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</si>
  <si>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</si>
  <si>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</si>
  <si>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</si>
  <si>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</si>
  <si>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</si>
  <si>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</si>
  <si>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</si>
  <si>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</si>
  <si>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</si>
  <si>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</si>
  <si>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</si>
  <si>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</si>
  <si>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</si>
  <si>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</si>
  <si>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</si>
  <si>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</si>
  <si>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</si>
  <si>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</si>
  <si>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</si>
  <si>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</si>
  <si>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</si>
  <si>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</si>
  <si>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</si>
  <si>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</si>
  <si>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</si>
  <si>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</si>
  <si>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</si>
  <si>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</si>
  <si>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</si>
  <si>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</si>
  <si>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</si>
  <si>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</si>
  <si>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</si>
  <si>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</si>
  <si>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</si>
  <si>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</si>
  <si>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</si>
  <si>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</si>
  <si>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</si>
  <si>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</si>
  <si>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</si>
  <si>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</si>
  <si>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</si>
  <si>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</si>
  <si>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</si>
  <si>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</si>
  <si>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</si>
  <si>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</si>
  <si>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</si>
  <si>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</si>
  <si>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</si>
  <si>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</si>
  <si>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</si>
  <si>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</si>
  <si>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</si>
  <si>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</si>
  <si>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</si>
  <si>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</si>
  <si>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</si>
  <si>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</si>
  <si>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</si>
  <si>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</si>
  <si>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</si>
  <si>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</si>
  <si>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</si>
  <si>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</si>
  <si>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</si>
  <si>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</si>
  <si>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</si>
  <si>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</si>
  <si>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</si>
  <si>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</si>
  <si>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</si>
  <si>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</si>
  <si>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</si>
  <si>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</si>
  <si>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</si>
  <si>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</si>
  <si>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</si>
  <si>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</si>
  <si>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</si>
  <si>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</si>
  <si>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</si>
  <si>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</si>
  <si>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</si>
  <si>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</si>
  <si>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</si>
  <si>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</si>
  <si>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</si>
  <si>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</si>
  <si>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</si>
  <si>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</si>
  <si>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</si>
  <si>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</si>
  <si>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</si>
  <si>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</si>
  <si>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</si>
  <si>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</si>
  <si>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</si>
  <si>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</si>
  <si>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</si>
  <si>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</si>
  <si>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</si>
  <si>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</si>
  <si>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</si>
  <si>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</si>
  <si>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</si>
  <si>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</si>
  <si>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</si>
  <si>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</si>
  <si>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</si>
  <si>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</si>
  <si>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</si>
  <si>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</si>
  <si>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</si>
  <si>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</si>
  <si>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</si>
  <si>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</si>
  <si>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</si>
  <si>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</si>
  <si>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</si>
  <si>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</si>
  <si>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</si>
  <si>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</si>
  <si>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</si>
  <si>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</si>
  <si>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</si>
  <si>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</si>
  <si>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</si>
  <si>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</si>
  <si>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</si>
  <si>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</si>
  <si>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</si>
  <si>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</si>
  <si>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</si>
  <si>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</si>
  <si>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</si>
  <si>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</si>
  <si>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</si>
  <si>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</si>
  <si>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</si>
  <si>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</si>
  <si>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</si>
  <si>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</si>
  <si>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</si>
  <si>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</si>
  <si>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</si>
  <si>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</si>
  <si>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</si>
  <si>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</si>
  <si>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</si>
  <si>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</si>
  <si>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</si>
  <si>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</si>
  <si>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</si>
  <si>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</si>
  <si>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</si>
  <si>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</si>
  <si>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</si>
  <si>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</si>
  <si>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</si>
  <si>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</si>
  <si>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</si>
  <si>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</si>
  <si>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</si>
  <si>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</si>
  <si>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</si>
  <si>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</si>
  <si>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</si>
  <si>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</si>
  <si>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</si>
  <si>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</si>
  <si>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</si>
  <si>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</si>
  <si>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</si>
  <si>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</si>
  <si>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</si>
  <si>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</si>
  <si>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</si>
  <si>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</si>
  <si>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</si>
  <si>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</si>
  <si>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</si>
  <si>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</si>
  <si>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</si>
  <si>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</si>
  <si>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</si>
  <si>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</si>
  <si>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</si>
  <si>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</si>
  <si>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</si>
  <si>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</si>
  <si>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</si>
  <si>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</si>
  <si>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</si>
  <si>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</si>
  <si>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</si>
  <si>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</si>
  <si>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</si>
  <si>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</si>
  <si>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</si>
  <si>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</si>
  <si>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</si>
  <si>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</si>
  <si>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</si>
  <si>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</si>
  <si>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</si>
  <si>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</si>
  <si>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</si>
  <si>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</si>
  <si>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</si>
  <si>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</si>
  <si>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</si>
  <si>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</si>
  <si>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</si>
  <si>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</si>
  <si>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</si>
  <si>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</si>
  <si>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</si>
  <si>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</si>
  <si>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</si>
  <si>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</si>
  <si>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</si>
  <si>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</si>
  <si>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</si>
  <si>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</si>
  <si>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</si>
  <si>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</si>
  <si>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</si>
  <si>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</si>
  <si>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</si>
  <si>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</si>
  <si>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</si>
  <si>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</si>
  <si>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</si>
  <si>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</si>
  <si>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</si>
  <si>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</si>
  <si>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</si>
  <si>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</si>
  <si>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</si>
  <si>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</si>
  <si>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</si>
  <si>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</si>
  <si>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</si>
  <si>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</si>
  <si>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</si>
  <si>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</si>
  <si>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</si>
  <si>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</si>
  <si>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</si>
  <si>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</si>
  <si>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</si>
  <si>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</si>
  <si>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</si>
  <si>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</si>
  <si>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</si>
  <si>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</si>
  <si>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</si>
  <si>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</si>
  <si>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</si>
  <si>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</si>
  <si>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</si>
  <si>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</si>
  <si>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</si>
  <si>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</si>
  <si>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</si>
  <si>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</si>
  <si>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</si>
  <si>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</si>
  <si>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</si>
  <si>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</si>
  <si>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</si>
  <si>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</si>
  <si>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</si>
  <si>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</si>
  <si>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</si>
  <si>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</si>
  <si>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</si>
  <si>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</si>
  <si>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</si>
  <si>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</si>
  <si>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</si>
  <si>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</si>
  <si>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</si>
  <si>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</si>
  <si>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</si>
  <si>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</si>
  <si>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</si>
  <si>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</si>
  <si>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</si>
  <si>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</si>
  <si>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</si>
  <si>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</si>
  <si>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</si>
  <si>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</si>
  <si>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</si>
  <si>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</si>
  <si>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</si>
  <si>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</si>
  <si>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</si>
  <si>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</si>
  <si>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</si>
  <si>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</si>
  <si>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</si>
  <si>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</si>
  <si>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</si>
  <si>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</si>
  <si>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</si>
  <si>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</si>
  <si>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</si>
  <si>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</si>
  <si>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</si>
  <si>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</si>
  <si>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</si>
  <si>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</si>
  <si>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</si>
  <si>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</si>
  <si>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</si>
  <si>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</si>
  <si>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</si>
  <si>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</si>
  <si>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</si>
  <si>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</si>
  <si>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</si>
  <si>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</si>
  <si>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</si>
  <si>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</si>
  <si>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</si>
  <si>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</si>
  <si>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</si>
  <si>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</si>
  <si>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</si>
  <si>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</si>
  <si>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</si>
  <si>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</si>
  <si>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</si>
  <si>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</si>
  <si>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</si>
  <si>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</si>
  <si>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</si>
  <si>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</si>
  <si>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</si>
  <si>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</si>
  <si>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</si>
  <si>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</si>
  <si>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</si>
  <si>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</si>
  <si>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</si>
  <si>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</si>
  <si>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</si>
  <si>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</si>
  <si>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</si>
  <si>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</si>
  <si>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</si>
  <si>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</si>
  <si>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</si>
  <si>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</si>
  <si>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</si>
  <si>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</si>
  <si>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</si>
  <si>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</si>
  <si>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</si>
  <si>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</si>
  <si>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</si>
  <si>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</si>
  <si>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</si>
  <si>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</si>
  <si>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</si>
  <si>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</si>
  <si>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</si>
  <si>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</si>
  <si>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</si>
  <si>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</si>
  <si>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</si>
  <si>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</si>
  <si>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</si>
  <si>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</si>
  <si>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</si>
  <si>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</si>
  <si>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</si>
  <si>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</si>
  <si>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</si>
  <si>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</si>
  <si>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</si>
  <si>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</si>
  <si>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</si>
  <si>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</si>
  <si>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</si>
  <si>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</si>
  <si>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</si>
  <si>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</si>
  <si>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</si>
  <si>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</si>
  <si>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</si>
  <si>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</si>
  <si>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</si>
  <si>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</si>
  <si>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</si>
  <si>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</si>
  <si>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</si>
  <si>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</si>
  <si>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</si>
  <si>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</si>
  <si>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</si>
  <si>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</si>
  <si>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</si>
  <si>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</si>
  <si>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</si>
  <si>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</si>
  <si>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</si>
  <si>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</si>
  <si>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</si>
  <si>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</si>
  <si>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</si>
  <si>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</si>
  <si>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</si>
  <si>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</si>
  <si>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</si>
  <si>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</si>
  <si>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</si>
  <si>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</si>
  <si>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</si>
  <si>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</si>
  <si>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</si>
  <si>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</si>
  <si>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</si>
  <si>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</si>
  <si>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</si>
  <si>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</si>
  <si>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</si>
  <si>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</si>
  <si>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</si>
  <si>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</si>
  <si>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</si>
  <si>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</si>
  <si>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</si>
  <si>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</si>
  <si>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</si>
  <si>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</si>
  <si>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</si>
  <si>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</si>
  <si>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</si>
  <si>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</si>
  <si>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</si>
  <si>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</si>
  <si>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</si>
  <si>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</si>
  <si>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</si>
  <si>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</si>
  <si>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</si>
  <si>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</si>
  <si>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</si>
  <si>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</si>
  <si>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</si>
  <si>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</si>
  <si>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</si>
  <si>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</si>
  <si>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</si>
  <si>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</si>
  <si>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</si>
  <si>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</si>
  <si>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</si>
  <si>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</si>
  <si>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</si>
  <si>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</si>
  <si>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</si>
  <si>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</si>
  <si>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</si>
  <si>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</si>
  <si>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</si>
  <si>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</si>
  <si>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</si>
  <si>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</si>
  <si>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</si>
  <si>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</si>
  <si>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</si>
  <si>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</si>
  <si>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</si>
  <si>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</si>
  <si>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</si>
  <si>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</si>
  <si>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</si>
  <si>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</si>
  <si>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</si>
  <si>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</si>
  <si>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</si>
  <si>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</si>
  <si>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</si>
  <si>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</si>
  <si>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</si>
  <si>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</si>
  <si>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</si>
  <si>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</si>
  <si>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</si>
  <si>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</si>
  <si>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</si>
  <si>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</si>
  <si>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</si>
  <si>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</si>
  <si>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</si>
  <si>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</si>
  <si>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</si>
  <si>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</si>
  <si>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</si>
  <si>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</si>
  <si>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</si>
  <si>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</si>
  <si>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</si>
  <si>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</si>
  <si>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</si>
  <si>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</si>
  <si>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</si>
  <si>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</si>
  <si>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</si>
  <si>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</si>
  <si>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</si>
  <si>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</si>
  <si>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</si>
  <si>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</si>
  <si>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</si>
  <si>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</si>
  <si>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</si>
  <si>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</si>
  <si>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</si>
  <si>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</si>
  <si>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</si>
  <si>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</si>
  <si>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</si>
  <si>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</si>
  <si>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</si>
  <si>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</si>
  <si>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</si>
  <si>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</si>
  <si>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</si>
  <si>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</si>
  <si>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</si>
  <si>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</si>
  <si>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</si>
  <si>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</si>
  <si>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</si>
  <si>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</si>
  <si>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</si>
  <si>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</si>
  <si>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</si>
  <si>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</si>
  <si>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</si>
  <si>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</si>
  <si>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</si>
  <si>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</si>
  <si>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</si>
  <si>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</si>
  <si>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</si>
  <si>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</si>
  <si>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</si>
  <si>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</si>
  <si>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</si>
  <si>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</si>
  <si>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</si>
  <si>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</si>
  <si>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</si>
  <si>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</si>
  <si>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</si>
  <si>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</si>
  <si>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</si>
  <si>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</si>
  <si>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</si>
  <si>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</si>
  <si>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</si>
  <si>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</si>
  <si>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</si>
  <si>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</si>
  <si>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</si>
  <si>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</si>
  <si>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</si>
  <si>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</si>
  <si>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</si>
  <si>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</si>
  <si>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</si>
  <si>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</si>
  <si>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</si>
  <si>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</si>
  <si>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</si>
  <si>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</si>
  <si>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</si>
  <si>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</si>
  <si>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</si>
  <si>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</si>
  <si>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</si>
  <si>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</si>
  <si>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</si>
  <si>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</si>
  <si>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</si>
  <si>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</si>
  <si>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</si>
  <si>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</si>
  <si>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</si>
  <si>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</si>
  <si>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</si>
  <si>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</si>
  <si>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</si>
  <si>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</si>
  <si>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</si>
  <si>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</si>
  <si>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</si>
  <si>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</si>
  <si>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</si>
  <si>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</si>
  <si>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</si>
  <si>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</si>
  <si>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</si>
  <si>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</si>
  <si>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</si>
  <si>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</si>
  <si>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</si>
  <si>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</si>
  <si>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</si>
  <si>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</si>
  <si>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</si>
  <si>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</si>
  <si>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</si>
  <si>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</si>
  <si>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</si>
  <si>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</si>
  <si>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</si>
  <si>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</si>
  <si>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</si>
  <si>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</si>
  <si>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</si>
  <si>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</si>
  <si>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</si>
  <si>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</si>
  <si>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</si>
  <si>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</si>
  <si>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</si>
  <si>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</si>
  <si>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</si>
  <si>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</si>
  <si>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</si>
  <si>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</si>
  <si>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</si>
  <si>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</si>
  <si>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</si>
  <si>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</si>
  <si>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</si>
  <si>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</si>
  <si>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</si>
  <si>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</si>
  <si>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</si>
  <si>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</si>
  <si>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</si>
  <si>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</si>
  <si>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</si>
  <si>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</si>
  <si>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</si>
  <si>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</si>
  <si>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</si>
  <si>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</si>
  <si>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</si>
  <si>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</si>
  <si>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</si>
  <si>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</si>
  <si>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</si>
  <si>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</si>
  <si>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</si>
  <si>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</si>
  <si>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</si>
  <si>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</si>
  <si>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</si>
  <si>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</si>
  <si>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</si>
  <si>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</si>
  <si>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</si>
  <si>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</si>
  <si>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</si>
  <si>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</si>
  <si>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</si>
  <si>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</si>
  <si>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</si>
  <si>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</si>
  <si>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</si>
  <si>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</si>
  <si>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</si>
  <si>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</si>
  <si>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</si>
  <si>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</si>
  <si>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</si>
  <si>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</si>
  <si>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</si>
  <si>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</si>
  <si>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</si>
  <si>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</si>
  <si>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</si>
  <si>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</si>
  <si>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</si>
  <si>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</si>
  <si>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</si>
  <si>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</si>
  <si>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</si>
  <si>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</si>
  <si>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</si>
  <si>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</si>
  <si>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</si>
  <si>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</si>
  <si>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</si>
  <si>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</si>
  <si>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</si>
  <si>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</si>
  <si>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</si>
  <si>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</si>
  <si>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</si>
  <si>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</si>
  <si>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</si>
  <si>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</si>
  <si>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</si>
  <si>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</si>
  <si>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</si>
  <si>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</si>
  <si>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</si>
  <si>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</si>
  <si>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</si>
  <si>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</si>
  <si>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</si>
  <si>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</si>
  <si>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</si>
  <si>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</si>
  <si>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</si>
  <si>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</si>
  <si>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</si>
  <si>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</si>
  <si>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</si>
  <si>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</si>
  <si>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</si>
  <si>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</si>
  <si>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</si>
  <si>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</si>
  <si>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</si>
  <si>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</si>
  <si>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</si>
  <si>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</si>
  <si>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</si>
  <si>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</si>
  <si>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</si>
  <si>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</si>
  <si>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</si>
  <si>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</si>
  <si>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</si>
  <si>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</si>
  <si>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</si>
  <si>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</si>
  <si>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</si>
  <si>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</si>
  <si>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</si>
  <si>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</si>
  <si>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</si>
  <si>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</si>
  <si>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</si>
  <si>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</si>
  <si>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</si>
  <si>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</si>
  <si>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</si>
  <si>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</si>
  <si>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</si>
  <si>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</si>
  <si>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</si>
  <si>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</si>
  <si>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</si>
  <si>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</si>
  <si>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</si>
  <si>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</si>
  <si>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</si>
  <si>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</si>
  <si>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</si>
  <si>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</si>
  <si>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</si>
  <si>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</si>
  <si>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</si>
  <si>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</si>
  <si>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</si>
  <si>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</si>
  <si>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</si>
  <si>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</si>
  <si>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</si>
  <si>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</si>
  <si>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</si>
  <si>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</si>
  <si>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</si>
  <si>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</si>
  <si>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</si>
  <si>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</si>
  <si>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</si>
  <si>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</si>
  <si>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</si>
  <si>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</si>
  <si>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</si>
  <si>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</si>
  <si>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</si>
  <si>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</si>
  <si>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</si>
  <si>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</si>
  <si>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</si>
  <si>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</si>
  <si>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</si>
  <si>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</si>
  <si>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</si>
  <si>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</si>
  <si>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</si>
  <si>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</si>
  <si>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</si>
  <si>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</si>
  <si>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</si>
  <si>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</si>
  <si>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</si>
  <si>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</si>
  <si>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</si>
  <si>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</si>
  <si>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</si>
  <si>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</si>
  <si>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</si>
  <si>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</si>
  <si>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</si>
  <si>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</si>
  <si>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</si>
  <si>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</si>
  <si>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</si>
  <si>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</si>
  <si>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</si>
  <si>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</si>
  <si>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</si>
  <si>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</si>
  <si>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</si>
  <si>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</si>
  <si>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</si>
  <si>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</si>
  <si>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</si>
  <si>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</si>
  <si>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</si>
  <si>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</si>
  <si>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</si>
  <si>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</si>
  <si>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</si>
  <si>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</si>
  <si>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</si>
  <si>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</si>
  <si>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</si>
  <si>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</si>
  <si>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</si>
  <si>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</si>
  <si>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</si>
  <si>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</si>
  <si>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</si>
  <si>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</si>
  <si>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</si>
  <si>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</si>
  <si>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</si>
  <si>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</si>
  <si>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</si>
  <si>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</si>
  <si>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</si>
  <si>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</si>
  <si>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</si>
  <si>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</si>
  <si>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</si>
  <si>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</si>
  <si>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</si>
  <si>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</si>
  <si>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</si>
  <si>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</si>
  <si>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</si>
  <si>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</si>
  <si>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</si>
  <si>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</si>
  <si>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</si>
  <si>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</si>
  <si>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</si>
  <si>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</si>
  <si>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</si>
  <si>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</si>
  <si>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</si>
  <si>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</si>
  <si>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</si>
  <si>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</si>
  <si>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</si>
  <si>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</si>
  <si>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</si>
  <si>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</si>
  <si>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</si>
  <si>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</si>
  <si>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</si>
  <si>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</si>
  <si>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</si>
  <si>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</si>
  <si>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</si>
  <si>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</si>
  <si>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</si>
  <si>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</si>
  <si>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</si>
  <si>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</si>
  <si>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</si>
  <si>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</si>
  <si>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</si>
  <si>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</si>
  <si>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</si>
  <si>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</si>
  <si>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</si>
  <si>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</si>
  <si>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</si>
  <si>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</si>
  <si>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</si>
  <si>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</si>
  <si>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</si>
  <si>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</si>
  <si>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</si>
  <si>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</si>
  <si>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</si>
  <si>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</si>
  <si>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</si>
  <si>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</si>
  <si>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</si>
  <si>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</si>
  <si>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</si>
  <si>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</si>
  <si>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</si>
  <si>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</si>
  <si>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</si>
  <si>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</si>
  <si>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</si>
  <si>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</si>
  <si>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</si>
  <si>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</si>
  <si>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</si>
  <si>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</si>
  <si>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</si>
  <si>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</si>
  <si>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</si>
  <si>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</si>
  <si>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</si>
  <si>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</si>
  <si>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</si>
  <si>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</si>
  <si>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</si>
  <si>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</si>
  <si>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</si>
  <si>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</si>
  <si>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</si>
  <si>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</si>
  <si>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</si>
  <si>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</si>
  <si>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</si>
  <si>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</si>
  <si>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</si>
  <si>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</si>
  <si>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</si>
  <si>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</si>
  <si>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</si>
  <si>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</si>
  <si>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</si>
  <si>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</si>
  <si>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</si>
  <si>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</si>
  <si>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</si>
  <si>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</si>
  <si>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</si>
  <si>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</si>
  <si>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</si>
  <si>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</si>
  <si>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</si>
  <si>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</si>
  <si>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</si>
  <si>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</si>
  <si>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</si>
  <si>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</si>
  <si>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</si>
  <si>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</si>
  <si>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</si>
  <si>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</si>
  <si>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</si>
  <si>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</si>
  <si>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</si>
  <si>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</si>
  <si>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</si>
  <si>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</si>
  <si>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</si>
  <si>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</si>
  <si>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</si>
  <si>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</si>
  <si>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</si>
  <si>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</si>
  <si>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</si>
  <si>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</si>
  <si>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</si>
  <si>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</si>
  <si>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</si>
  <si>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</si>
  <si>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</si>
  <si>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</si>
  <si>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</si>
  <si>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</si>
  <si>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</si>
  <si>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</si>
  <si>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</si>
  <si>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</si>
  <si>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</si>
  <si>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</si>
  <si>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</si>
  <si>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</si>
  <si>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</si>
  <si>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</si>
  <si>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</si>
  <si>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</si>
  <si>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</si>
  <si>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</si>
  <si>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</si>
  <si>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</si>
  <si>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</si>
  <si>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</si>
  <si>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</si>
  <si>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</si>
  <si>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</si>
  <si>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</si>
  <si>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</si>
  <si>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</si>
  <si>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</si>
  <si>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</si>
  <si>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</si>
  <si>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</si>
  <si>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</si>
  <si>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</si>
  <si>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</si>
  <si>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</si>
  <si>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</si>
  <si>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</si>
  <si>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</si>
  <si>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</si>
  <si>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</si>
  <si>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</si>
  <si>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</si>
  <si>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</si>
  <si>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</si>
  <si>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</si>
  <si>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</si>
  <si>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</si>
  <si>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</si>
  <si>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</si>
  <si>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</si>
  <si>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</si>
  <si>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</si>
  <si>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</si>
  <si>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</si>
  <si>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</si>
  <si>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</si>
  <si>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</si>
  <si>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</si>
  <si>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</si>
  <si>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</si>
  <si>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</si>
  <si>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</si>
  <si>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</si>
  <si>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</si>
  <si>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</si>
  <si>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</si>
  <si>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</si>
  <si>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</si>
  <si>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</si>
  <si>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</si>
  <si>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</si>
  <si>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</si>
  <si>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</si>
  <si>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</si>
  <si>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</si>
  <si>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</si>
  <si>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</si>
  <si>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</si>
  <si>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</si>
  <si>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</si>
  <si>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</si>
  <si>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</si>
  <si>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</si>
  <si>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</si>
  <si>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</si>
  <si>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</si>
  <si>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</si>
  <si>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</si>
  <si>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</si>
  <si>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</si>
  <si>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</si>
  <si>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</si>
  <si>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</si>
  <si>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</si>
  <si>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</si>
  <si>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</si>
  <si>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</si>
  <si>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</si>
  <si>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</si>
  <si>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</si>
  <si>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</si>
  <si>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</si>
  <si>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</si>
  <si>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</si>
  <si>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</si>
  <si>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</si>
  <si>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</si>
  <si>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</si>
  <si>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</si>
  <si>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</si>
  <si>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</si>
  <si>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</si>
  <si>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</si>
  <si>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</si>
  <si>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</si>
  <si>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</si>
  <si>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</si>
  <si>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</si>
  <si>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</si>
  <si>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</si>
  <si>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</si>
  <si>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</si>
  <si>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</si>
  <si>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</si>
  <si>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</si>
  <si>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</si>
  <si>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</si>
  <si>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</si>
  <si>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</si>
  <si>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</si>
  <si>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</si>
  <si>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</si>
  <si>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</si>
  <si>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</si>
  <si>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</si>
  <si>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</si>
  <si>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</si>
  <si>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</si>
  <si>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</si>
  <si>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</si>
  <si>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</si>
  <si>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</si>
  <si>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</si>
  <si>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</si>
  <si>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</si>
  <si>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</si>
  <si>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</si>
  <si>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</si>
  <si>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</si>
  <si>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</si>
  <si>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</si>
  <si>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</si>
  <si>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</si>
  <si>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</si>
  <si>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</si>
  <si>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</si>
  <si>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</si>
  <si>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</si>
  <si>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</si>
  <si>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</si>
  <si>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</si>
  <si>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</si>
  <si>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</si>
  <si>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</si>
  <si>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</si>
  <si>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</si>
  <si>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</si>
  <si>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</si>
  <si>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</si>
  <si>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</si>
  <si>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</si>
  <si>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</si>
  <si>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</si>
  <si>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</si>
  <si>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</si>
  <si>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</si>
  <si>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</si>
  <si>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</si>
  <si>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</si>
  <si>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</si>
  <si>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</si>
  <si>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</si>
  <si>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</si>
  <si>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</si>
  <si>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</si>
  <si>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</si>
  <si>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</si>
  <si>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</si>
  <si>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</si>
  <si>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</si>
  <si>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</si>
  <si>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</si>
  <si>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</si>
  <si>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</si>
  <si>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</si>
  <si>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</si>
  <si>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</si>
  <si>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</si>
  <si>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</si>
  <si>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</si>
  <si>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</si>
  <si>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</si>
  <si>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</si>
  <si>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</si>
  <si>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</si>
  <si>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</si>
  <si>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</si>
  <si>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</si>
  <si>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</si>
  <si>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</si>
  <si>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</si>
  <si>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</si>
  <si>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</si>
  <si>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</si>
  <si>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</si>
  <si>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</si>
  <si>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</si>
  <si>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</si>
  <si>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</si>
  <si>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</si>
  <si>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</si>
  <si>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</si>
  <si>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</si>
  <si>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</si>
  <si>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</si>
  <si>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</si>
  <si>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</si>
  <si>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</si>
  <si>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</si>
  <si>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</si>
  <si>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</si>
  <si>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</si>
  <si>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</si>
  <si>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</si>
  <si>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</si>
  <si>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</si>
  <si>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</si>
  <si>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</si>
  <si>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</si>
  <si>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</si>
  <si>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</si>
  <si>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</si>
  <si>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</si>
  <si>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</si>
  <si>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</si>
  <si>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</si>
  <si>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</si>
  <si>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</si>
  <si>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</si>
  <si>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</si>
  <si>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</si>
  <si>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</si>
  <si>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</si>
  <si>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</si>
  <si>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</si>
  <si>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</si>
  <si>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</si>
  <si>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</si>
  <si>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</si>
  <si>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</si>
  <si>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</si>
  <si>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</si>
  <si>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</si>
  <si>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</si>
  <si>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</si>
  <si>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</si>
  <si>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</si>
  <si>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</si>
  <si>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</si>
  <si>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</si>
  <si>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</si>
  <si>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</si>
  <si>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</si>
  <si>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</si>
  <si>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</si>
  <si>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</si>
  <si>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</si>
  <si>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</si>
  <si>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</si>
  <si>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</si>
  <si>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</si>
  <si>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</si>
  <si>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</si>
  <si>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</si>
  <si>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</si>
  <si>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</si>
  <si>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</si>
  <si>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</si>
  <si>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</si>
  <si>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</si>
  <si>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</si>
  <si>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</si>
  <si>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</si>
  <si>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</si>
  <si>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</si>
  <si>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</si>
  <si>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</si>
  <si>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</si>
  <si>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</si>
  <si>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</si>
  <si>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</si>
  <si>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</si>
  <si>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</si>
  <si>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</si>
  <si>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</si>
  <si>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</si>
  <si>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</si>
  <si>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</si>
  <si>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</si>
  <si>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</si>
  <si>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</si>
  <si>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</si>
  <si>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</si>
  <si>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</si>
  <si>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</si>
  <si>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</si>
  <si>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</si>
  <si>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</si>
  <si>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</si>
  <si>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</si>
  <si>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</si>
  <si>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</si>
  <si>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</si>
  <si>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</si>
  <si>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</si>
  <si>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</si>
  <si>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</si>
  <si>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</si>
  <si>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</si>
  <si>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</si>
  <si>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</si>
  <si>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</si>
  <si>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</si>
  <si>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</si>
  <si>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</si>
  <si>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</si>
  <si>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</si>
  <si>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</si>
  <si>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</si>
  <si>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</si>
  <si>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</si>
  <si>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</si>
  <si>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</si>
  <si>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</si>
  <si>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</si>
  <si>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</si>
  <si>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</si>
  <si>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</si>
  <si>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</si>
  <si>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</si>
  <si>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</si>
  <si>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</si>
  <si>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</si>
  <si>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</si>
  <si>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</si>
  <si>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</si>
  <si>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</si>
  <si>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</si>
  <si>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</si>
  <si>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</si>
  <si>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</si>
  <si>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</si>
  <si>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</si>
  <si>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</si>
  <si>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</si>
  <si>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</si>
  <si>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</si>
  <si>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</si>
  <si>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</si>
  <si>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</si>
  <si>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</si>
  <si>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</si>
  <si>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</si>
  <si>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</si>
  <si>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</si>
  <si>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</si>
  <si>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</si>
  <si>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</si>
  <si>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</si>
  <si>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</si>
  <si>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</si>
  <si>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</si>
  <si>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</si>
  <si>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</si>
  <si>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</si>
  <si>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</si>
  <si>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</si>
  <si>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</si>
  <si>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</si>
  <si>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</si>
  <si>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</si>
  <si>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</si>
  <si>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</si>
  <si>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</si>
  <si>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</si>
  <si>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</si>
  <si>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</si>
  <si>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</si>
  <si>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</si>
  <si>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</si>
  <si>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</si>
  <si>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</si>
  <si>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</si>
  <si>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</si>
  <si>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</si>
  <si>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</si>
  <si>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</si>
  <si>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</si>
  <si>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</si>
  <si>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</si>
  <si>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</si>
  <si>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</si>
  <si>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</si>
  <si>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</si>
  <si>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</si>
  <si>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</si>
  <si>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</si>
  <si>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</si>
  <si>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</si>
  <si>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</si>
  <si>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</si>
  <si>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</si>
  <si>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</si>
  <si>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</si>
  <si>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</si>
  <si>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</si>
  <si>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</si>
  <si>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</si>
  <si>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</si>
  <si>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</si>
  <si>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</si>
  <si>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</si>
  <si>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</si>
  <si>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</si>
  <si>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</si>
  <si>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</si>
  <si>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</si>
  <si>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</si>
  <si>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</si>
  <si>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</si>
  <si>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</si>
  <si>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</si>
  <si>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</si>
  <si>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</si>
  <si>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</si>
  <si>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</si>
  <si>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</si>
  <si>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</si>
  <si>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</si>
  <si>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</si>
  <si>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</si>
  <si>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</si>
  <si>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</si>
  <si>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</si>
  <si>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</si>
  <si>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</si>
  <si>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</si>
  <si>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</si>
  <si>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</si>
  <si>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</si>
  <si>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</si>
  <si>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</si>
  <si>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</si>
  <si>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</si>
  <si>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</si>
  <si>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</si>
  <si>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</si>
  <si>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</si>
  <si>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</si>
  <si>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</si>
  <si>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</si>
  <si>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</si>
  <si>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</si>
  <si>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</si>
  <si>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</si>
  <si>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</si>
  <si>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</si>
  <si>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</si>
  <si>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</si>
  <si>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</si>
  <si>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</si>
  <si>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</si>
  <si>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</si>
  <si>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</si>
  <si>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</si>
  <si>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</si>
  <si>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</si>
  <si>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</si>
  <si>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</si>
  <si>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</si>
  <si>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</si>
  <si>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</si>
  <si>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</si>
  <si>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</si>
  <si>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</si>
  <si>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</si>
  <si>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</si>
  <si>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</si>
  <si>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</si>
  <si>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</si>
  <si>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</si>
  <si>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</si>
  <si>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</si>
  <si>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</si>
  <si>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</si>
  <si>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</si>
  <si>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</si>
  <si>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</si>
  <si>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</si>
  <si>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</si>
  <si>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</si>
  <si>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</si>
  <si>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</si>
  <si>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</si>
  <si>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</si>
  <si>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</si>
  <si>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</si>
  <si>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</si>
  <si>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</si>
  <si>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</si>
  <si>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</si>
  <si>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</si>
  <si>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</si>
  <si>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</si>
  <si>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</si>
  <si>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</si>
  <si>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</si>
  <si>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</si>
  <si>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</si>
  <si>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</si>
  <si>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</si>
  <si>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</si>
  <si>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</si>
  <si>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</si>
  <si>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</si>
  <si>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</si>
  <si>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</si>
  <si>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</si>
  <si>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</si>
  <si>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</si>
  <si>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</si>
  <si>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</si>
  <si>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</si>
  <si>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</si>
  <si>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</si>
  <si>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</si>
  <si>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</si>
  <si>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</si>
  <si>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</si>
  <si>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</si>
  <si>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</si>
  <si>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</si>
  <si>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</si>
  <si>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</si>
  <si>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</si>
  <si>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</si>
  <si>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</si>
  <si>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</si>
  <si>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</si>
  <si>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</si>
  <si>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</si>
  <si>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</si>
  <si>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</si>
  <si>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</si>
  <si>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</si>
  <si>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</si>
  <si>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</si>
  <si>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</si>
  <si>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</si>
  <si>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</si>
  <si>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</si>
  <si>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</si>
  <si>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</si>
  <si>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</si>
  <si>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</si>
  <si>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</si>
  <si>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</si>
  <si>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</si>
  <si>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</si>
  <si>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</si>
  <si>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</si>
  <si>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</si>
  <si>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</si>
  <si>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</si>
  <si>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</si>
  <si>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</si>
  <si>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</si>
  <si>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</si>
  <si>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</si>
  <si>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</si>
  <si>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</si>
  <si>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</si>
  <si>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</si>
  <si>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</si>
  <si>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</si>
  <si>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</si>
  <si>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</si>
  <si>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</si>
  <si>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</si>
  <si>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</si>
  <si>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</si>
  <si>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</si>
  <si>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</si>
  <si>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</si>
  <si>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</si>
  <si>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</si>
  <si>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</si>
  <si>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</si>
  <si>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</si>
  <si>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</si>
  <si>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</si>
  <si>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</si>
  <si>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</si>
  <si>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</si>
  <si>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</si>
  <si>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</si>
  <si>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</si>
  <si>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</si>
  <si>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</si>
  <si>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</si>
  <si>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</si>
  <si>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</si>
  <si>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</si>
  <si>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</si>
  <si>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</si>
  <si>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</si>
  <si>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</si>
  <si>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</si>
  <si>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</si>
  <si>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</si>
  <si>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</si>
  <si>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</si>
  <si>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</si>
  <si>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</si>
  <si>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</si>
  <si>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</si>
  <si>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</si>
  <si>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</si>
  <si>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</si>
  <si>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</si>
  <si>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</si>
  <si>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</si>
  <si>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</si>
  <si>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</si>
  <si>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</si>
  <si>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</si>
  <si>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</si>
  <si>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</si>
  <si>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</si>
  <si>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</si>
  <si>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</si>
  <si>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</si>
  <si>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</si>
  <si>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</si>
  <si>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</si>
  <si>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</si>
  <si>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</si>
  <si>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</si>
  <si>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</si>
  <si>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</si>
  <si>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</si>
  <si>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</si>
  <si>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</si>
  <si>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</si>
  <si>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</si>
  <si>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</si>
  <si>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</si>
  <si>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</si>
  <si>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</si>
  <si>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</si>
  <si>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</si>
  <si>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</si>
  <si>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</si>
  <si>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</si>
  <si>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</si>
  <si>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</si>
  <si>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</si>
  <si>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</si>
  <si>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</si>
  <si>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</si>
  <si>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</si>
  <si>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</si>
  <si>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</si>
  <si>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</si>
  <si>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</si>
  <si>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</si>
  <si>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</si>
  <si>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</si>
  <si>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</si>
  <si>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</si>
  <si>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</si>
  <si>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</si>
  <si>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</si>
  <si>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</si>
  <si>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</si>
  <si>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</si>
  <si>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</si>
  <si>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</si>
  <si>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</si>
  <si>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</si>
  <si>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</si>
  <si>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</si>
  <si>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</si>
  <si>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</si>
  <si>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</si>
  <si>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</si>
  <si>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</si>
  <si>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</si>
  <si>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</si>
  <si>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</si>
  <si>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</si>
  <si>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</si>
  <si>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</si>
  <si>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</si>
  <si>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</si>
  <si>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</si>
  <si>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</si>
  <si>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</si>
  <si>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</si>
  <si>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</si>
  <si>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</si>
  <si>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</si>
  <si>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</si>
  <si>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</si>
  <si>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</si>
  <si>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</si>
  <si>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</si>
  <si>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</si>
  <si>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</si>
  <si>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</si>
  <si>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</si>
  <si>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</si>
  <si>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</si>
  <si>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</si>
  <si>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</si>
  <si>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</si>
  <si>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</si>
  <si>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</si>
  <si>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</si>
  <si>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</si>
  <si>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</si>
  <si>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</si>
  <si>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</si>
  <si>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</si>
  <si>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</si>
  <si>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</si>
  <si>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</si>
  <si>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</si>
  <si>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</si>
  <si>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</si>
  <si>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</si>
  <si>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</si>
  <si>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</si>
  <si>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</si>
  <si>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</si>
  <si>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</si>
  <si>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</si>
  <si>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</si>
  <si>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</si>
  <si>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</si>
  <si>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</si>
  <si>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</si>
  <si>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</si>
  <si>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</si>
  <si>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</si>
  <si>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</si>
  <si>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</si>
  <si>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</si>
  <si>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</si>
  <si>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</si>
  <si>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</si>
  <si>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</si>
  <si>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</si>
  <si>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</si>
  <si>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</si>
  <si>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</si>
  <si>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</si>
  <si>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</si>
  <si>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</si>
  <si>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</si>
  <si>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</si>
  <si>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</si>
  <si>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</si>
  <si>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</si>
  <si>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</si>
  <si>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</si>
  <si>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</si>
  <si>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</si>
  <si>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</si>
  <si>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</si>
  <si>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</si>
  <si>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</si>
  <si>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</si>
  <si>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</si>
  <si>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</si>
  <si>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</si>
  <si>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</si>
  <si>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</si>
  <si>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</si>
  <si>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</si>
  <si>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</si>
  <si>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</si>
  <si>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</si>
  <si>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</si>
  <si>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</si>
  <si>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</si>
  <si>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</si>
  <si>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</si>
  <si>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</si>
  <si>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</si>
  <si>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</si>
  <si>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</si>
  <si>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</si>
  <si>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</si>
  <si>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</si>
  <si>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</si>
  <si>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</si>
  <si>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</si>
  <si>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</si>
  <si>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</si>
  <si>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</si>
  <si>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</si>
  <si>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</si>
  <si>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</si>
  <si>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</si>
  <si>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</si>
  <si>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</si>
  <si>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</si>
  <si>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</si>
  <si>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</si>
  <si>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</si>
  <si>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</si>
  <si>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</si>
  <si>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</si>
  <si>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</si>
  <si>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</si>
  <si>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</si>
  <si>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</si>
  <si>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</si>
  <si>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</si>
  <si>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</si>
  <si>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</si>
  <si>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</si>
  <si>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</si>
  <si>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</si>
  <si>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</si>
  <si>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</si>
  <si>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</si>
  <si>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</si>
  <si>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</si>
  <si>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</si>
  <si>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</si>
  <si>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</si>
  <si>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</si>
  <si>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</si>
  <si>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</si>
  <si>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</si>
  <si>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</si>
  <si>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</si>
  <si>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</si>
  <si>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</si>
  <si>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</si>
  <si>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</si>
  <si>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</si>
  <si>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</si>
  <si>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</si>
  <si>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</si>
  <si>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</si>
  <si>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</si>
  <si>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</si>
  <si>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</si>
  <si>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</si>
  <si>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</si>
  <si>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</si>
  <si>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</si>
  <si>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</si>
  <si>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</si>
  <si>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</si>
  <si>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</si>
  <si>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</si>
  <si>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</si>
  <si>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</si>
  <si>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</si>
  <si>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</si>
  <si>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</si>
  <si>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</si>
  <si>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</si>
  <si>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</si>
  <si>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</si>
  <si>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</si>
  <si>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</si>
  <si>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</si>
  <si>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</si>
  <si>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</si>
  <si>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</si>
  <si>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</si>
  <si>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</si>
  <si>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</si>
  <si>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</si>
  <si>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</si>
  <si>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</si>
  <si>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</si>
  <si>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</si>
  <si>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</si>
  <si>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</si>
  <si>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</si>
  <si>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</si>
  <si>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</si>
  <si>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</si>
  <si>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</si>
  <si>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</si>
  <si>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</si>
  <si>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</si>
  <si>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</si>
  <si>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</si>
  <si>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</si>
  <si>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</si>
  <si>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</si>
  <si>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</si>
  <si>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</si>
  <si>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</si>
  <si>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</si>
  <si>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</si>
  <si>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</si>
  <si>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</si>
  <si>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</si>
  <si>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</si>
  <si>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</si>
  <si>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</si>
  <si>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</si>
  <si>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</si>
  <si>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</si>
  <si>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</si>
  <si>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</si>
  <si>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</si>
  <si>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</si>
  <si>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</si>
  <si>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</si>
  <si>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</si>
  <si>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</si>
  <si>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</si>
  <si>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</si>
  <si>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</si>
  <si>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</si>
  <si>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</si>
  <si>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</si>
  <si>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</si>
  <si>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</si>
  <si>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</si>
  <si>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</si>
  <si>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</si>
  <si>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</si>
  <si>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</si>
  <si>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</si>
  <si>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</si>
  <si>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</si>
  <si>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</si>
  <si>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</si>
  <si>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</si>
  <si>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</si>
  <si>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</si>
  <si>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</si>
  <si>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</si>
  <si>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</si>
  <si>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</si>
  <si>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</si>
  <si>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</si>
  <si>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</si>
  <si>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</si>
  <si>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</si>
  <si>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</si>
  <si>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</si>
  <si>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</si>
  <si>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</si>
  <si>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</si>
  <si>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</si>
  <si>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</si>
  <si>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</si>
  <si>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</si>
  <si>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</si>
  <si>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</si>
  <si>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</si>
  <si>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</si>
  <si>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</si>
  <si>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</si>
  <si>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</si>
  <si>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</si>
  <si>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</si>
  <si>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</si>
  <si>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</si>
  <si>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</si>
  <si>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</si>
  <si>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</si>
  <si>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</si>
  <si>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</si>
  <si>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</si>
  <si>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</si>
  <si>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</si>
  <si>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</si>
  <si>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</si>
  <si>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</si>
  <si>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</si>
  <si>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</si>
  <si>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</si>
  <si>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</si>
  <si>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</si>
  <si>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</si>
  <si>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</si>
  <si>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</si>
  <si>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</si>
  <si>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</si>
  <si>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</si>
  <si>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</si>
  <si>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</si>
  <si>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</si>
  <si>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</si>
  <si>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</si>
  <si>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</si>
  <si>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</si>
  <si>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</si>
  <si>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</si>
  <si>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</si>
  <si>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</si>
  <si>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</si>
  <si>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</si>
  <si>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</si>
  <si>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</si>
  <si>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</si>
  <si>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</si>
  <si>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</si>
  <si>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</si>
  <si>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</si>
  <si>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</si>
  <si>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</si>
  <si>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</si>
  <si>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</si>
  <si>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</si>
  <si>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</si>
  <si>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</si>
  <si>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</si>
  <si>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</si>
  <si>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</si>
  <si>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</si>
  <si>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</si>
  <si>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</si>
  <si>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</si>
  <si>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</si>
  <si>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</si>
  <si>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</si>
  <si>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</si>
  <si>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</si>
  <si>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</si>
  <si>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</si>
  <si>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</si>
  <si>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</si>
  <si>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</si>
  <si>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</si>
  <si>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</si>
  <si>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</si>
  <si>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</si>
  <si>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</si>
  <si>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</si>
  <si>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</si>
  <si>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</si>
  <si>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</si>
  <si>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</si>
  <si>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</si>
  <si>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</si>
  <si>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</si>
  <si>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</si>
  <si>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</si>
  <si>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</si>
  <si>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</si>
  <si>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</si>
  <si>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</si>
  <si>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</si>
  <si>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</si>
  <si>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</si>
  <si>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</si>
  <si>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</si>
  <si>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</si>
  <si>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</si>
  <si>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</si>
  <si>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</si>
  <si>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</si>
  <si>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</si>
  <si>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</si>
  <si>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</si>
  <si>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</si>
  <si>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</si>
  <si>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</si>
  <si>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</si>
  <si>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</si>
  <si>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</si>
  <si>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</si>
  <si>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</si>
  <si>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</si>
  <si>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</si>
  <si>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</si>
  <si>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</si>
  <si>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</si>
  <si>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</si>
  <si>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</si>
  <si>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</si>
  <si>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</si>
  <si>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</si>
  <si>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</si>
  <si>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</si>
  <si>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</si>
  <si>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</si>
  <si>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</si>
  <si>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</si>
  <si>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</si>
  <si>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</si>
  <si>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</si>
  <si>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</si>
  <si>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</si>
  <si>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</si>
  <si>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</si>
  <si>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</si>
  <si>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</si>
  <si>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</si>
  <si>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</si>
  <si>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</si>
  <si>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</si>
  <si>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</si>
  <si>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</si>
  <si>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</si>
  <si>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</si>
  <si>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</si>
  <si>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</si>
  <si>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</si>
  <si>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</si>
  <si>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</si>
  <si>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</si>
  <si>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</si>
  <si>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</si>
  <si>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</si>
  <si>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</si>
  <si>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</si>
  <si>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</si>
  <si>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</si>
  <si>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</si>
  <si>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</si>
  <si>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</si>
  <si>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</si>
  <si>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</si>
  <si>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</si>
  <si>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</si>
  <si>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</si>
  <si>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</si>
  <si>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</si>
  <si>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</si>
  <si>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</si>
  <si>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</si>
  <si>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</si>
  <si>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</si>
  <si>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</si>
  <si>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</si>
  <si>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</si>
  <si>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</si>
  <si>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</si>
  <si>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</si>
  <si>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</si>
  <si>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</si>
  <si>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</si>
  <si>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</si>
  <si>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</si>
  <si>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</si>
  <si>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</si>
  <si>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</si>
  <si>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</si>
  <si>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</si>
  <si>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</si>
  <si>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</si>
  <si>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</si>
  <si>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</si>
  <si>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</si>
  <si>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</si>
  <si>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</si>
  <si>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</si>
  <si>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</si>
  <si>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</si>
  <si>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</si>
  <si>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</si>
  <si>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</si>
  <si>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</si>
  <si>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</si>
  <si>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</si>
  <si>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</si>
  <si>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</si>
  <si>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</si>
  <si>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</si>
  <si>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</si>
  <si>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</si>
  <si>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</si>
  <si>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</si>
  <si>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</si>
  <si>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</si>
  <si>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</si>
  <si>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</si>
  <si>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</si>
  <si>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</si>
  <si>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</si>
  <si>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</si>
  <si>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</si>
  <si>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</si>
  <si>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</si>
  <si>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</si>
  <si>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</si>
  <si>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</si>
  <si>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</si>
  <si>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</si>
  <si>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</si>
  <si>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</si>
  <si>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</si>
  <si>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</si>
  <si>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</si>
  <si>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</si>
  <si>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</si>
  <si>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</si>
  <si>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</si>
  <si>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</si>
  <si>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</si>
  <si>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</si>
  <si>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</si>
  <si>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</si>
  <si>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</si>
  <si>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</si>
  <si>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</si>
  <si>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</si>
  <si>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</si>
  <si>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</si>
  <si>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</si>
  <si>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</si>
  <si>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</si>
  <si>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</si>
  <si>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</si>
  <si>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</si>
  <si>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</si>
  <si>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</si>
  <si>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</si>
  <si>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</si>
  <si>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</si>
  <si>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</si>
  <si>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</si>
  <si>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</si>
  <si>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</si>
  <si>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</si>
  <si>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</si>
  <si>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</si>
  <si>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</si>
  <si>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</si>
  <si>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</si>
  <si>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</si>
  <si>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</si>
  <si>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</si>
  <si>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</si>
  <si>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</si>
  <si>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</si>
  <si>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</si>
  <si>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</si>
  <si>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</si>
  <si>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</si>
  <si>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</si>
  <si>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</si>
  <si>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</si>
  <si>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</si>
  <si>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</si>
  <si>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</si>
  <si>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</si>
  <si>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</si>
  <si>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</si>
  <si>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</si>
  <si>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</si>
  <si>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</si>
  <si>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</si>
  <si>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</si>
  <si>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</si>
  <si>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</si>
  <si>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</si>
  <si>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</si>
  <si>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</si>
  <si>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</si>
  <si>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</si>
  <si>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</si>
  <si>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</si>
  <si>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</si>
  <si>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</si>
  <si>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</si>
  <si>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</si>
  <si>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</si>
  <si>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</si>
  <si>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</si>
  <si>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</si>
  <si>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</si>
  <si>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</si>
  <si>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</si>
  <si>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</si>
  <si>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</si>
  <si>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</si>
  <si>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</si>
  <si>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</si>
  <si>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</si>
  <si>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</si>
  <si>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</si>
  <si>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</si>
  <si>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</si>
  <si>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</si>
  <si>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</si>
  <si>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</si>
  <si>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</si>
  <si>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</si>
  <si>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</si>
  <si>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</si>
  <si>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</si>
  <si>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</si>
  <si>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</si>
  <si>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</si>
  <si>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</si>
  <si>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</si>
  <si>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</si>
  <si>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</si>
  <si>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</si>
  <si>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</si>
  <si>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</si>
  <si>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</si>
  <si>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</si>
  <si>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</si>
  <si>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</si>
  <si>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</si>
  <si>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</si>
  <si>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</si>
  <si>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</si>
  <si>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</si>
  <si>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</si>
  <si>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</si>
  <si>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</si>
  <si>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</si>
  <si>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</si>
  <si>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</si>
  <si>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</si>
  <si>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</si>
  <si>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</si>
  <si>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</si>
  <si>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</si>
  <si>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</si>
  <si>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</si>
  <si>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</si>
  <si>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</si>
  <si>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</si>
  <si>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</si>
  <si>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</si>
  <si>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</si>
  <si>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</si>
  <si>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</si>
  <si>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</si>
  <si>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</si>
  <si>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</si>
  <si>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</si>
  <si>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</si>
  <si>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</si>
  <si>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</si>
  <si>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</si>
  <si>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</si>
  <si>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</si>
  <si>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</si>
  <si>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</si>
  <si>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</si>
  <si>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</si>
  <si>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</si>
  <si>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</si>
  <si>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</si>
  <si>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</si>
  <si>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</si>
  <si>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</si>
  <si>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</si>
  <si>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</si>
  <si>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</si>
  <si>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</si>
  <si>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</si>
  <si>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</si>
  <si>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</si>
  <si>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</si>
  <si>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</si>
  <si>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</si>
  <si>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</si>
  <si>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</si>
  <si>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</si>
  <si>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</si>
  <si>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</si>
  <si>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</si>
  <si>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</si>
  <si>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</si>
  <si>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</si>
  <si>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</si>
  <si>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</si>
  <si>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</si>
  <si>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</si>
  <si>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</si>
  <si>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</si>
  <si>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</si>
  <si>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</si>
  <si>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</si>
  <si>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</si>
  <si>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</si>
  <si>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</si>
  <si>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</si>
  <si>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</si>
  <si>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</si>
  <si>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</si>
  <si>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</si>
  <si>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</si>
  <si>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</si>
  <si>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</si>
  <si>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</si>
  <si>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</si>
  <si>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</si>
  <si>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</si>
  <si>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</si>
  <si>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</si>
  <si>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</si>
  <si>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</si>
  <si>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</si>
  <si>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</si>
  <si>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</si>
  <si>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</si>
  <si>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</si>
  <si>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</si>
  <si>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</si>
  <si>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</si>
  <si>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</si>
  <si>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</si>
  <si>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</si>
  <si>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</si>
  <si>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</si>
  <si>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</si>
  <si>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</si>
  <si>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</si>
  <si>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</si>
  <si>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</si>
  <si>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</si>
  <si>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</si>
  <si>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</si>
  <si>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</si>
  <si>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</si>
  <si>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</si>
  <si>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</si>
  <si>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</si>
  <si>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</si>
  <si>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</si>
  <si>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</si>
  <si>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</si>
  <si>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</si>
  <si>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</si>
  <si>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</si>
  <si>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</si>
  <si>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</si>
  <si>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</si>
  <si>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</si>
  <si>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</si>
  <si>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</si>
  <si>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</si>
  <si>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</si>
  <si>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</si>
  <si>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</si>
  <si>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</si>
  <si>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</si>
  <si>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</si>
  <si>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</si>
  <si>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</si>
  <si>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</si>
  <si>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</si>
  <si>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</si>
  <si>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</si>
  <si>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</si>
  <si>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</si>
  <si>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</si>
  <si>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</si>
  <si>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</si>
  <si>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</si>
  <si>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</si>
  <si>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</si>
  <si>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</si>
  <si>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</si>
  <si>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</si>
  <si>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</si>
  <si>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</si>
  <si>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</si>
  <si>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</si>
  <si>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</si>
  <si>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</si>
  <si>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</si>
  <si>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</si>
  <si>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</si>
  <si>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</si>
  <si>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</si>
  <si>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</si>
  <si>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</si>
  <si>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</si>
  <si>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</si>
  <si>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</si>
  <si>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</si>
  <si>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</si>
  <si>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</si>
  <si>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</si>
  <si>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</si>
  <si>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</si>
  <si>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</si>
  <si>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</si>
  <si>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</si>
  <si>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</si>
  <si>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</si>
  <si>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</si>
  <si>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</si>
  <si>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</si>
  <si>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</si>
  <si>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</si>
  <si>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</si>
  <si>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</si>
  <si>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</si>
  <si>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</si>
  <si>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</si>
  <si>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</si>
  <si>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</si>
  <si>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</si>
  <si>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</si>
  <si>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</si>
  <si>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</si>
  <si>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</si>
  <si>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</si>
  <si>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</si>
  <si>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</si>
  <si>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</si>
  <si>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</si>
  <si>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</si>
  <si>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</si>
  <si>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</si>
  <si>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</si>
  <si>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</si>
  <si>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</si>
  <si>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</si>
  <si>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</si>
  <si>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</si>
  <si>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</si>
  <si>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</si>
  <si>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</si>
  <si>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</si>
  <si>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</si>
  <si>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</si>
  <si>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</si>
  <si>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</si>
  <si>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</si>
  <si>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</si>
  <si>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</si>
  <si>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</si>
  <si>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</si>
  <si>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</si>
  <si>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</si>
  <si>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</si>
  <si>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</si>
  <si>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</si>
  <si>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</si>
  <si>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</si>
  <si>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</si>
  <si>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</si>
  <si>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</si>
  <si>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</si>
  <si>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</si>
  <si>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</si>
  <si>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</si>
  <si>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</si>
  <si>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</si>
  <si>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</si>
  <si>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</si>
  <si>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</si>
  <si>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</si>
  <si>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</si>
  <si>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</si>
  <si>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</si>
  <si>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</si>
  <si>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</si>
  <si>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</si>
  <si>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</si>
  <si>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</si>
  <si>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</si>
  <si>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</si>
  <si>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</si>
  <si>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</si>
  <si>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</si>
  <si>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</si>
  <si>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</si>
  <si>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</si>
  <si>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</si>
  <si>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</si>
  <si>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</si>
  <si>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</si>
  <si>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</si>
  <si>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</si>
  <si>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</si>
  <si>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</si>
  <si>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</si>
  <si>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</si>
  <si>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</si>
  <si>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</si>
  <si>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</si>
  <si>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</si>
  <si>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</si>
  <si>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</si>
  <si>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</si>
  <si>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</si>
  <si>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</si>
  <si>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</si>
  <si>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</si>
  <si>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</si>
  <si>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</si>
  <si>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</si>
  <si>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</si>
  <si>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</si>
  <si>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</si>
  <si>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</si>
  <si>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</si>
  <si>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</si>
  <si>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</si>
  <si>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</si>
  <si>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</si>
  <si>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</si>
  <si>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</si>
  <si>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</si>
  <si>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</si>
  <si>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</si>
  <si>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</si>
  <si>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</si>
  <si>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</si>
  <si>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</si>
  <si>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</si>
  <si>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</si>
  <si>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</si>
  <si>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</si>
  <si>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</si>
  <si>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</si>
  <si>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</si>
  <si>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</si>
  <si>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</si>
  <si>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</si>
  <si>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</si>
  <si>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</si>
  <si>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</si>
  <si>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</si>
  <si>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</si>
  <si>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</si>
  <si>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</si>
  <si>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</si>
  <si>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</si>
  <si>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</si>
  <si>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</si>
  <si>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</si>
  <si>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</si>
  <si>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</si>
  <si>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</si>
  <si>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</si>
  <si>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</si>
  <si>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</si>
  <si>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</si>
  <si>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</si>
  <si>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</si>
  <si>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</si>
  <si>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</si>
  <si>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</si>
  <si>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</si>
  <si>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</si>
  <si>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</si>
  <si>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</si>
  <si>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</si>
  <si>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</si>
  <si>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</si>
  <si>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</si>
  <si>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</si>
  <si>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</si>
  <si>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</si>
  <si>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</si>
  <si>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</si>
  <si>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</si>
  <si>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</si>
  <si>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</si>
  <si>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</si>
  <si>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</si>
  <si>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</si>
  <si>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</si>
  <si>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</si>
  <si>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</si>
  <si>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</si>
  <si>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</si>
  <si>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</si>
  <si>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</si>
  <si>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</si>
  <si>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</si>
  <si>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</si>
  <si>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</si>
  <si>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</si>
  <si>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</si>
  <si>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</si>
  <si>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</si>
  <si>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</si>
  <si>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</si>
  <si>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</si>
  <si>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</si>
  <si>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</si>
  <si>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</si>
  <si>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</si>
  <si>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</si>
  <si>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</si>
  <si>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</si>
  <si>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</si>
  <si>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</si>
  <si>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</si>
  <si>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</si>
  <si>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</si>
  <si>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</si>
  <si>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</si>
  <si>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</si>
  <si>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</si>
  <si>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</si>
  <si>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</si>
  <si>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</si>
  <si>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</si>
  <si>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</si>
  <si>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</si>
  <si>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</si>
  <si>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</si>
  <si>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</si>
  <si>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</si>
  <si>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</si>
  <si>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</si>
  <si>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</si>
  <si>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</si>
  <si>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</si>
  <si>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</si>
  <si>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</si>
  <si>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</si>
  <si>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</si>
  <si>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</si>
  <si>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</si>
  <si>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</si>
  <si>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</si>
  <si>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</si>
  <si>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</si>
  <si>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</si>
  <si>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</si>
  <si>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</si>
  <si>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</si>
  <si>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</si>
  <si>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</si>
  <si>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</si>
  <si>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</si>
  <si>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</si>
  <si>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</si>
  <si>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</si>
  <si>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</si>
  <si>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</si>
  <si>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</si>
  <si>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</si>
  <si>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</si>
  <si>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</si>
  <si>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</si>
  <si>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</si>
  <si>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</si>
  <si>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</si>
  <si>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</si>
  <si>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</si>
  <si>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</si>
  <si>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</si>
  <si>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</si>
  <si>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</si>
  <si>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</si>
  <si>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</si>
  <si>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</si>
  <si>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</si>
  <si>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</si>
  <si>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</si>
  <si>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</si>
  <si>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</si>
  <si>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</si>
  <si>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</si>
  <si>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</si>
  <si>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</si>
  <si>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</si>
  <si>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</si>
  <si>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</si>
  <si>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</si>
  <si>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</si>
  <si>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</si>
  <si>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</si>
  <si>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</si>
  <si>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</si>
  <si>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</si>
  <si>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</si>
  <si>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</si>
  <si>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</si>
  <si>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</si>
  <si>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</si>
  <si>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</si>
  <si>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</si>
  <si>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</si>
  <si>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</si>
  <si>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</si>
  <si>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</si>
  <si>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</si>
  <si>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</si>
  <si>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</si>
  <si>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</si>
  <si>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</si>
  <si>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</si>
  <si>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</si>
  <si>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</si>
  <si>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</si>
  <si>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</si>
  <si>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</si>
  <si>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</si>
  <si>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</si>
  <si>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</si>
  <si>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</si>
  <si>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</si>
  <si>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</si>
  <si>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</si>
  <si>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</si>
  <si>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</si>
  <si>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</si>
  <si>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</si>
  <si>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</si>
  <si>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</si>
  <si>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</si>
  <si>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</si>
  <si>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</si>
  <si>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</si>
  <si>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</si>
  <si>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</si>
  <si>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</si>
  <si>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</si>
  <si>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</si>
  <si>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</si>
  <si>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</si>
  <si>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</si>
  <si>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</si>
  <si>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</si>
  <si>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</si>
  <si>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</si>
  <si>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</si>
  <si>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</si>
  <si>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</si>
  <si>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</si>
  <si>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</si>
  <si>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</si>
  <si>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</si>
  <si>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</si>
  <si>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</si>
  <si>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</si>
  <si>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</si>
  <si>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</si>
  <si>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</si>
  <si>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</si>
  <si>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</si>
  <si>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</si>
  <si>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</si>
  <si>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</si>
  <si>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</si>
  <si>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</si>
  <si>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</si>
  <si>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</si>
  <si>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</si>
  <si>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</si>
  <si>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</si>
  <si>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</si>
  <si>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</si>
  <si>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</si>
  <si>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</si>
  <si>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</si>
  <si>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</si>
  <si>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</si>
  <si>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</si>
  <si>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</si>
  <si>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</si>
  <si>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</si>
  <si>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</si>
  <si>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</si>
  <si>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</si>
  <si>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</si>
  <si>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</si>
  <si>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</si>
  <si>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</si>
  <si>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</si>
  <si>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</si>
  <si>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</si>
  <si>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</si>
  <si>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</si>
  <si>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</si>
  <si>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</si>
  <si>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</si>
  <si>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</si>
  <si>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</si>
  <si>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</si>
  <si>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</si>
  <si>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</si>
  <si>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</si>
  <si>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</si>
  <si>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</si>
  <si>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</si>
  <si>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</si>
  <si>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</si>
  <si>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</si>
  <si>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</si>
  <si>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</si>
  <si>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</si>
  <si>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</si>
  <si>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</si>
  <si>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</si>
  <si>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</si>
  <si>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</si>
  <si>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</si>
  <si>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</si>
  <si>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</si>
  <si>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</si>
  <si>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</si>
  <si>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</si>
  <si>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</si>
  <si>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</si>
  <si>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</si>
  <si>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</si>
  <si>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</si>
  <si>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</si>
  <si>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</si>
  <si>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</si>
  <si>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</si>
  <si>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</si>
  <si>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</si>
  <si>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</si>
  <si>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</si>
  <si>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</si>
  <si>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</si>
  <si>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</si>
  <si>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</si>
  <si>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</si>
  <si>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</si>
  <si>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</si>
  <si>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</si>
  <si>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</si>
  <si>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</si>
  <si>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</si>
  <si>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</si>
  <si>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</si>
  <si>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</si>
  <si>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</si>
  <si>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</si>
  <si>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</si>
  <si>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</si>
  <si>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</si>
  <si>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</si>
  <si>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</si>
  <si>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</si>
  <si>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</si>
  <si>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</si>
  <si>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</si>
  <si>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</si>
  <si>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</si>
  <si>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</si>
  <si>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</si>
  <si>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</si>
  <si>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</si>
  <si>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</si>
  <si>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</si>
  <si>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</si>
  <si>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</si>
  <si>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</si>
  <si>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</si>
  <si>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</si>
  <si>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</si>
  <si>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</si>
  <si>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</si>
  <si>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</si>
  <si>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</si>
  <si>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</si>
  <si>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</si>
  <si>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</si>
  <si>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</si>
  <si>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</si>
  <si>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</si>
  <si>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</si>
  <si>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</si>
  <si>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</si>
  <si>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</si>
  <si>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</si>
  <si>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</si>
  <si>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</si>
  <si>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</si>
  <si>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</si>
  <si>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</si>
  <si>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</si>
  <si>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</si>
  <si>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</si>
  <si>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</si>
  <si>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</si>
  <si>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</si>
  <si>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</si>
  <si>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</si>
  <si>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</si>
  <si>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</si>
  <si>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</si>
  <si>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</si>
  <si>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</si>
  <si>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</si>
  <si>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</si>
  <si>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</si>
  <si>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</si>
  <si>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</si>
  <si>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</si>
  <si>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</si>
  <si>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</si>
  <si>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</si>
  <si>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</si>
  <si>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</si>
  <si>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</si>
  <si>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</si>
  <si>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</si>
  <si>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</si>
  <si>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</si>
  <si>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</si>
  <si>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</si>
  <si>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</si>
  <si>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</si>
  <si>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</si>
  <si>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</si>
  <si>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</si>
  <si>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</si>
  <si>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</si>
  <si>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</si>
  <si>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</si>
  <si>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</si>
  <si>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</si>
  <si>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</si>
  <si>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</si>
  <si>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</si>
  <si>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</si>
  <si>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</si>
  <si>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</si>
  <si>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</si>
  <si>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</si>
  <si>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</si>
  <si>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</si>
  <si>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</si>
  <si>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</si>
  <si>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</si>
  <si>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</si>
  <si>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</si>
  <si>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</si>
  <si>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</si>
  <si>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</si>
  <si>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</si>
  <si>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</si>
  <si>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</si>
  <si>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</si>
  <si>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</si>
  <si>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</si>
  <si>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</si>
  <si>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</si>
  <si>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</si>
  <si>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</si>
  <si>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</si>
  <si>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</si>
  <si>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</si>
  <si>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</si>
  <si>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</si>
  <si>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</si>
  <si>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</si>
  <si>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</si>
  <si>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</si>
  <si>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</si>
  <si>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</si>
  <si>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</si>
  <si>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</si>
  <si>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</si>
  <si>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</si>
  <si>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</si>
  <si>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</si>
  <si>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</si>
  <si>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</si>
  <si>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</si>
  <si>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</si>
  <si>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</si>
  <si>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</si>
  <si>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</si>
  <si>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</si>
  <si>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</si>
  <si>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</si>
  <si>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</si>
  <si>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</si>
  <si>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</si>
  <si>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</si>
  <si>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</si>
  <si>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</si>
  <si>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</si>
  <si>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</si>
  <si>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</si>
  <si>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</si>
  <si>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</si>
  <si>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</si>
  <si>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</si>
  <si>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</si>
  <si>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</si>
  <si>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</si>
  <si>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</si>
  <si>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</si>
  <si>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</si>
  <si>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</si>
  <si>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</si>
  <si>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</si>
  <si>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</si>
  <si>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</si>
  <si>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</si>
  <si>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</si>
  <si>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</si>
  <si>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</si>
  <si>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</si>
  <si>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</si>
  <si>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</si>
  <si>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</si>
  <si>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</si>
  <si>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</si>
  <si>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</si>
  <si>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</si>
  <si>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</si>
  <si>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</si>
  <si>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</si>
  <si>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</si>
  <si>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</si>
  <si>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</si>
  <si>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</si>
  <si>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</si>
  <si>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</si>
  <si>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</si>
  <si>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</si>
  <si>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</si>
  <si>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</si>
  <si>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</si>
  <si>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</si>
  <si>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</si>
  <si>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</si>
  <si>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</si>
  <si>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</si>
  <si>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</si>
  <si>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</si>
  <si>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</si>
  <si>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</si>
  <si>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</si>
  <si>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</si>
  <si>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</si>
  <si>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</si>
  <si>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</si>
  <si>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</si>
  <si>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</si>
  <si>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</si>
  <si>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</si>
  <si>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</si>
  <si>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</si>
  <si>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</si>
  <si>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</si>
  <si>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</si>
  <si>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</si>
  <si>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</si>
  <si>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</si>
  <si>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</si>
  <si>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</si>
  <si>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</si>
  <si>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</si>
  <si>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</si>
  <si>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</si>
  <si>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</si>
  <si>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</si>
  <si>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</si>
  <si>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</si>
  <si>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</si>
  <si>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</si>
  <si>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</si>
  <si>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</si>
  <si>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</si>
  <si>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</si>
  <si>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</si>
  <si>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</si>
  <si>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</si>
  <si>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</si>
  <si>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</si>
  <si>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</si>
  <si>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</si>
  <si>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</si>
  <si>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</si>
  <si>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</si>
  <si>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</si>
  <si>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</si>
  <si>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</si>
  <si>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</si>
  <si>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</si>
  <si>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</si>
  <si>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</si>
  <si>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</si>
  <si>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</si>
  <si>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</si>
  <si>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</si>
  <si>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</si>
  <si>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</si>
  <si>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</si>
  <si>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</si>
  <si>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</si>
  <si>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</si>
  <si>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</si>
  <si>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</si>
  <si>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</si>
  <si>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</si>
  <si>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</si>
  <si>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</si>
  <si>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</si>
  <si>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</si>
  <si>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</si>
  <si>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</si>
  <si>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</si>
  <si>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</si>
  <si>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</si>
  <si>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</si>
  <si>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</si>
  <si>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</si>
  <si>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</si>
  <si>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</si>
  <si>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</si>
  <si>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</si>
  <si>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</si>
  <si>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</si>
  <si>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</si>
  <si>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</si>
  <si>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</si>
  <si>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</si>
  <si>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</si>
  <si>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</si>
  <si>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</si>
  <si>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</si>
  <si>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</si>
  <si>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</si>
  <si>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</si>
  <si>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</si>
  <si>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</si>
  <si>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</si>
  <si>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</si>
  <si>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</si>
  <si>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</si>
  <si>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</si>
  <si>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</si>
  <si>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</si>
  <si>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</si>
  <si>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</si>
  <si>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</si>
  <si>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</si>
  <si>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</si>
  <si>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</si>
  <si>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</si>
  <si>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</si>
  <si>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</si>
  <si>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</si>
  <si>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</si>
  <si>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</si>
  <si>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</si>
  <si>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</si>
  <si>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</si>
  <si>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</si>
  <si>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</si>
  <si>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</si>
  <si>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</si>
  <si>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</si>
  <si>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</si>
  <si>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</si>
  <si>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</si>
  <si>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</si>
  <si>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</si>
  <si>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</si>
  <si>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</si>
  <si>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</si>
  <si>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</si>
  <si>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</si>
  <si>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</si>
  <si>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</si>
  <si>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</si>
  <si>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</si>
  <si>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</si>
  <si>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</si>
  <si>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</si>
  <si>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</si>
  <si>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</si>
  <si>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</si>
  <si>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</si>
  <si>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</si>
  <si>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</si>
  <si>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</si>
  <si>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</si>
  <si>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</si>
  <si>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</si>
  <si>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</si>
  <si>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</si>
  <si>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</si>
  <si>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</si>
  <si>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</si>
  <si>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</si>
  <si>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</si>
  <si>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</si>
  <si>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</si>
  <si>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</si>
  <si>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</si>
  <si>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</si>
  <si>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</si>
  <si>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</si>
  <si>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</si>
  <si>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</si>
  <si>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</si>
  <si>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</si>
  <si>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</si>
  <si>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</si>
  <si>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</si>
  <si>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</si>
  <si>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</si>
  <si>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</si>
  <si>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</si>
  <si>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</si>
  <si>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</si>
  <si>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</si>
  <si>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</si>
  <si>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</si>
  <si>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</si>
  <si>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</si>
  <si>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</si>
  <si>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</si>
  <si>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</si>
  <si>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</si>
  <si>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</si>
  <si>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</si>
  <si>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</si>
  <si>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</si>
  <si>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</si>
  <si>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</si>
  <si>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</si>
  <si>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</si>
  <si>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</si>
  <si>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</si>
  <si>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</si>
  <si>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</si>
  <si>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</si>
  <si>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</si>
  <si>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</si>
  <si>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</si>
  <si>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</si>
  <si>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</si>
  <si>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</si>
  <si>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</si>
  <si>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</si>
  <si>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</si>
  <si>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</si>
  <si>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</si>
  <si>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</si>
  <si>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</si>
  <si>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</si>
  <si>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</si>
  <si>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</si>
  <si>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</si>
  <si>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</si>
  <si>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</si>
  <si>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</si>
  <si>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</si>
  <si>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</si>
  <si>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</si>
  <si>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</si>
  <si>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</si>
  <si>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</si>
  <si>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</si>
  <si>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</si>
  <si>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</si>
  <si>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</si>
  <si>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</si>
  <si>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</si>
  <si>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</si>
  <si>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</si>
  <si>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</si>
  <si>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</si>
  <si>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</si>
  <si>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</si>
  <si>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</si>
  <si>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</si>
  <si>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</si>
  <si>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</si>
  <si>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</si>
  <si>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</si>
  <si>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</si>
  <si>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</si>
  <si>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</si>
  <si>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</si>
  <si>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</si>
  <si>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</si>
  <si>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</si>
  <si>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</si>
  <si>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</si>
  <si>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</si>
  <si>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</si>
  <si>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</si>
  <si>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</si>
  <si>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</si>
  <si>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</si>
  <si>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</si>
  <si>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</si>
  <si>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</si>
  <si>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</si>
  <si>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</si>
  <si>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</si>
  <si>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</si>
  <si>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</si>
  <si>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</si>
  <si>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</si>
  <si>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</si>
  <si>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</si>
  <si>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</si>
  <si>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</si>
  <si>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</si>
  <si>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</si>
  <si>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</si>
  <si>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</si>
  <si>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</si>
  <si>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</si>
  <si>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</si>
  <si>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</si>
  <si>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</si>
  <si>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</si>
  <si>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</si>
  <si>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</si>
  <si>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</si>
  <si>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</si>
  <si>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</si>
  <si>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</si>
  <si>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</si>
  <si>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</si>
  <si>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</si>
  <si>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</si>
  <si>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</si>
  <si>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</si>
  <si>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</si>
  <si>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</si>
  <si>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</si>
  <si>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</si>
  <si>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</si>
  <si>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</si>
  <si>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</si>
  <si>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</si>
  <si>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</si>
  <si>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</si>
  <si>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</si>
  <si>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</si>
  <si>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</si>
  <si>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</si>
  <si>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</si>
  <si>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</si>
  <si>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</si>
  <si>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</si>
  <si>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</si>
  <si>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</si>
  <si>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</si>
  <si>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</si>
  <si>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</si>
  <si>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</si>
  <si>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</si>
  <si>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</si>
  <si>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</si>
  <si>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</si>
  <si>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</si>
  <si>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</si>
  <si>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</si>
  <si>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</si>
  <si>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</si>
  <si>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</si>
  <si>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</si>
  <si>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</si>
  <si>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</si>
  <si>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</si>
  <si>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</si>
  <si>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</si>
  <si>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</si>
  <si>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</si>
  <si>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</si>
  <si>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</si>
  <si>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</si>
  <si>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</si>
  <si>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</si>
  <si>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</si>
  <si>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</si>
  <si>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</si>
  <si>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</si>
  <si>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</si>
  <si>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</si>
  <si>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</si>
  <si>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</si>
  <si>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</si>
  <si>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</si>
  <si>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</si>
  <si>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</si>
  <si>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</si>
  <si>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</si>
  <si>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</si>
  <si>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</si>
  <si>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</si>
  <si>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</si>
  <si>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</si>
  <si>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</si>
  <si>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</si>
  <si>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</si>
  <si>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</si>
  <si>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</si>
  <si>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</si>
  <si>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</si>
  <si>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</si>
  <si>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</si>
  <si>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</si>
  <si>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</si>
  <si>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</si>
  <si>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</si>
  <si>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</si>
  <si>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</si>
  <si>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</si>
  <si>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</si>
  <si>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</si>
  <si>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</si>
  <si>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</si>
  <si>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</si>
  <si>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</si>
  <si>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</si>
  <si>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</si>
  <si>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</si>
  <si>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</si>
  <si>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</si>
  <si>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</si>
  <si>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</si>
  <si>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</si>
  <si>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</si>
  <si>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</si>
  <si>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</si>
  <si>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</si>
  <si>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</si>
  <si>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</si>
  <si>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</si>
  <si>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</si>
  <si>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</si>
  <si>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</si>
  <si>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</si>
  <si>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</si>
  <si>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</si>
  <si>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</si>
  <si>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</si>
  <si>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</si>
  <si>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</si>
  <si>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</si>
  <si>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</si>
  <si>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</si>
  <si>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</si>
  <si>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</si>
  <si>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</si>
  <si>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</si>
  <si>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</si>
  <si>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</si>
  <si>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</si>
  <si>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</si>
  <si>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</si>
  <si>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</si>
  <si>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</si>
  <si>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</si>
  <si>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</si>
  <si>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</si>
  <si>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</si>
  <si>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</si>
  <si>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</si>
  <si>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</si>
  <si>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</si>
  <si>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</si>
  <si>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</si>
  <si>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</si>
  <si>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</si>
  <si>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</si>
  <si>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</si>
  <si>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</si>
  <si>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</si>
  <si>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</si>
  <si>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</si>
  <si>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</si>
  <si>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</si>
  <si>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</si>
  <si>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</si>
  <si>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</si>
  <si>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</si>
  <si>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</si>
  <si>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</si>
  <si>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</si>
  <si>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</si>
  <si>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</si>
  <si>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</si>
  <si>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</si>
  <si>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</si>
  <si>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</si>
  <si>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</si>
  <si>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</si>
  <si>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</si>
  <si>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</si>
  <si>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</si>
  <si>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</si>
  <si>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</si>
  <si>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</si>
  <si>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</si>
  <si>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</si>
  <si>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</si>
  <si>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</si>
  <si>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</si>
  <si>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</si>
  <si>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</si>
  <si>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</si>
  <si>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</si>
  <si>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</si>
  <si>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</si>
  <si>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</si>
  <si>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</si>
  <si>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</si>
  <si>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</si>
  <si>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</si>
  <si>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</si>
  <si>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</si>
  <si>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</si>
  <si>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</si>
  <si>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</si>
  <si>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</si>
  <si>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</si>
  <si>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</si>
  <si>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</si>
  <si>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</si>
  <si>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</si>
  <si>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</si>
  <si>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</si>
  <si>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</si>
  <si>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</si>
  <si>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</si>
  <si>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</si>
  <si>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</si>
  <si>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</si>
  <si>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</si>
  <si>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</si>
  <si>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</si>
  <si>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</si>
  <si>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</si>
  <si>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</si>
  <si>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</si>
  <si>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</si>
  <si>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</si>
  <si>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</si>
  <si>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</si>
  <si>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</si>
  <si>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</si>
  <si>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</si>
  <si>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</si>
  <si>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</si>
  <si>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</si>
  <si>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</si>
  <si>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</si>
  <si>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</si>
  <si>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</si>
  <si>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</si>
  <si>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</si>
  <si>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</si>
  <si>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</si>
  <si>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</si>
  <si>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</si>
  <si>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</si>
  <si>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</si>
  <si>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</si>
  <si>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</si>
  <si>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</si>
  <si>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</si>
  <si>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</si>
  <si>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</si>
  <si>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</si>
  <si>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</si>
  <si>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</si>
  <si>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</si>
  <si>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</si>
  <si>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</si>
  <si>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</si>
  <si>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</si>
  <si>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</si>
  <si>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</si>
  <si>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</si>
  <si>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</si>
  <si>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</si>
  <si>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</si>
  <si>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</si>
  <si>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</si>
  <si>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</si>
  <si>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</si>
  <si>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</si>
  <si>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</si>
  <si>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</si>
  <si>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</si>
  <si>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</si>
  <si>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</si>
  <si>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</si>
  <si>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</si>
  <si>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</si>
  <si>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</si>
  <si>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</si>
  <si>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</si>
  <si>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</si>
  <si>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</si>
  <si>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</si>
  <si>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</si>
  <si>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</si>
  <si>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</si>
  <si>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</si>
  <si>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</si>
  <si>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</si>
  <si>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</si>
  <si>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</si>
  <si>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</si>
  <si>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</si>
  <si>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</si>
  <si>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</si>
  <si>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</si>
  <si>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</si>
  <si>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</si>
  <si>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</si>
  <si>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</si>
  <si>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</si>
  <si>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</si>
  <si>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</si>
  <si>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</si>
  <si>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</si>
  <si>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</si>
  <si>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</si>
  <si>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</si>
  <si>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</si>
  <si>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</si>
  <si>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</si>
  <si>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</si>
  <si>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</si>
  <si>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</si>
  <si>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</si>
  <si>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</si>
  <si>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</si>
  <si>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</si>
  <si>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</si>
  <si>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</si>
  <si>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</si>
  <si>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</si>
  <si>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</si>
  <si>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</si>
  <si>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</si>
  <si>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</si>
  <si>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</si>
  <si>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</si>
  <si>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</si>
  <si>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</si>
  <si>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</si>
  <si>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</si>
  <si>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</si>
  <si>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</si>
  <si>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</si>
  <si>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</si>
  <si>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</si>
  <si>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</si>
  <si>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</si>
  <si>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</si>
  <si>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</si>
  <si>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</si>
  <si>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</si>
  <si>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</si>
  <si>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</si>
  <si>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</si>
  <si>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</si>
  <si>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</si>
  <si>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</si>
  <si>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</si>
  <si>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</si>
  <si>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</si>
  <si>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</si>
  <si>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</si>
  <si>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</si>
  <si>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</si>
  <si>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</si>
  <si>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</si>
  <si>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</si>
  <si>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</si>
  <si>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</si>
  <si>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</si>
  <si>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</si>
  <si>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</si>
  <si>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</si>
  <si>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</si>
  <si>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</si>
  <si>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</si>
  <si>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</si>
  <si>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</si>
  <si>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</si>
  <si>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</si>
  <si>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</si>
  <si>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</si>
  <si>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</si>
  <si>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</si>
  <si>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</si>
  <si>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</si>
  <si>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</si>
  <si>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</si>
  <si>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</si>
  <si>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</si>
  <si>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</si>
  <si>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</si>
  <si>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</si>
  <si>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</si>
  <si>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</si>
  <si>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</si>
  <si>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</si>
  <si>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</si>
  <si>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</si>
  <si>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</si>
  <si>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</si>
  <si>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</si>
  <si>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</si>
  <si>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</si>
  <si>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</si>
  <si>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</si>
  <si>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</si>
  <si>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</si>
  <si>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</si>
  <si>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</si>
  <si>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</si>
  <si>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</si>
  <si>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</si>
  <si>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</si>
  <si>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</si>
  <si>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</si>
  <si>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</si>
  <si>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</si>
  <si>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</si>
  <si>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</si>
  <si>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</si>
  <si>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</si>
  <si>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</si>
  <si>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</si>
  <si>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</si>
  <si>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</si>
  <si>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</si>
  <si>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</si>
  <si>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</si>
  <si>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</si>
  <si>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</si>
  <si>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</si>
  <si>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</si>
  <si>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</si>
  <si>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</si>
  <si>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</si>
  <si>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</si>
  <si>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</si>
  <si>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</si>
  <si>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</si>
  <si>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</si>
  <si>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</si>
  <si>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</si>
  <si>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</si>
  <si>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</si>
  <si>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</si>
  <si>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</si>
  <si>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</si>
  <si>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</si>
  <si>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</si>
  <si>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</si>
  <si>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</si>
  <si>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</si>
  <si>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</si>
  <si>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</si>
  <si>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</si>
  <si>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</si>
  <si>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</si>
  <si>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</si>
  <si>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</si>
  <si>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</si>
  <si>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</si>
  <si>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</si>
  <si>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</si>
  <si>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</si>
  <si>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</si>
  <si>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</si>
  <si>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</si>
  <si>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</si>
  <si>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</si>
  <si>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</si>
  <si>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</si>
  <si>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</si>
  <si>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</si>
  <si>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</si>
  <si>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</si>
  <si>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</si>
  <si>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</si>
  <si>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</si>
  <si>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</si>
  <si>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</si>
  <si>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</si>
  <si>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</si>
  <si>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</si>
  <si>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</si>
  <si>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</si>
  <si>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</si>
  <si>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</si>
  <si>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</si>
  <si>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</si>
  <si>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</si>
  <si>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</si>
  <si>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</si>
  <si>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</si>
  <si>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</si>
  <si>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</si>
  <si>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</si>
  <si>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</si>
  <si>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</si>
  <si>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</si>
  <si>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</si>
  <si>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</si>
  <si>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</si>
  <si>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</si>
  <si>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</si>
  <si>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</si>
  <si>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</si>
  <si>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</si>
  <si>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</si>
  <si>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</si>
  <si>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</si>
  <si>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</si>
  <si>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</si>
  <si>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</si>
  <si>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</si>
  <si>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</si>
  <si>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</si>
  <si>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</si>
  <si>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</si>
  <si>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</si>
  <si>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</si>
  <si>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</si>
  <si>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</si>
  <si>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</si>
  <si>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</si>
  <si>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</si>
  <si>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</si>
  <si>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</si>
  <si>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</si>
  <si>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</si>
  <si>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</si>
  <si>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</si>
  <si>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</si>
  <si>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</si>
  <si>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</si>
  <si>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</si>
  <si>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</si>
  <si>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</si>
  <si>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</si>
  <si>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</si>
  <si>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</si>
  <si>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</si>
  <si>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</si>
  <si>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</si>
  <si>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</si>
  <si>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</si>
  <si>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</si>
  <si>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</si>
  <si>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</si>
  <si>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</si>
  <si>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</si>
  <si>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</si>
  <si>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</si>
  <si>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</si>
  <si>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</si>
  <si>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</si>
  <si>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</si>
  <si>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</si>
  <si>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</si>
  <si>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</si>
  <si>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</si>
  <si>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</si>
  <si>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</si>
  <si>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</si>
  <si>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</si>
  <si>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</si>
  <si>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</si>
  <si>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</si>
  <si>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</si>
  <si>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</si>
  <si>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</si>
  <si>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</si>
  <si>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</si>
  <si>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</si>
  <si>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</si>
  <si>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</si>
  <si>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</si>
  <si>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</si>
  <si>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</si>
  <si>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</si>
  <si>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</si>
  <si>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</si>
  <si>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</si>
  <si>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</si>
  <si>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</si>
  <si>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</si>
  <si>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</si>
  <si>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</si>
  <si>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</si>
  <si>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</si>
  <si>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</si>
  <si>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</si>
  <si>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</si>
  <si>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</si>
  <si>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</si>
  <si>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</si>
  <si>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</si>
  <si>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</si>
  <si>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</si>
  <si>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</si>
  <si>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</si>
  <si>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</si>
  <si>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</si>
  <si>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</si>
  <si>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</si>
  <si>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</si>
  <si>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</si>
  <si>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</si>
  <si>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</si>
  <si>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</si>
  <si>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</si>
  <si>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</si>
  <si>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</si>
  <si>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</si>
  <si>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</si>
  <si>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</si>
  <si>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</si>
  <si>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</si>
  <si>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</si>
  <si>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</si>
  <si>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</si>
  <si>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</si>
  <si>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</si>
  <si>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</si>
  <si>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</si>
  <si>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</si>
  <si>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</si>
  <si>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</si>
  <si>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</si>
  <si>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</si>
  <si>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</si>
  <si>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</si>
  <si>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</si>
  <si>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</si>
  <si>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</si>
  <si>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</si>
  <si>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</si>
  <si>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</si>
  <si>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</si>
  <si>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</si>
  <si>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</si>
  <si>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</si>
  <si>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</si>
  <si>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</si>
  <si>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</si>
  <si>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</si>
  <si>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</si>
  <si>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</si>
  <si>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</si>
  <si>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</si>
  <si>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</si>
  <si>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</si>
  <si>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</si>
  <si>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</si>
  <si>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</si>
  <si>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</si>
  <si>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</si>
  <si>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</si>
  <si>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</si>
  <si>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</si>
  <si>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</si>
  <si>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</si>
  <si>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</si>
  <si>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</si>
  <si>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</si>
  <si>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</si>
  <si>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</si>
  <si>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</si>
  <si>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</si>
  <si>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</si>
  <si>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</si>
  <si>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</si>
  <si>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</si>
  <si>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</si>
  <si>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</si>
  <si>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</si>
  <si>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</si>
  <si>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</si>
  <si>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</si>
  <si>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</si>
  <si>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</si>
  <si>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</si>
  <si>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</si>
  <si>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</si>
  <si>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</si>
  <si>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</si>
  <si>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</si>
  <si>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</si>
  <si>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</si>
  <si>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</si>
  <si>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</si>
  <si>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</si>
  <si>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</si>
  <si>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</si>
  <si>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</si>
  <si>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</si>
  <si>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</si>
  <si>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</si>
  <si>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</si>
  <si>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</si>
  <si>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</si>
  <si>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</si>
  <si>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</si>
  <si>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</si>
  <si>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</si>
  <si>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</si>
  <si>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</si>
  <si>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</si>
  <si>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</si>
  <si>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</si>
  <si>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</si>
  <si>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</si>
  <si>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</si>
  <si>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</si>
  <si>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</si>
  <si>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</si>
  <si>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</si>
  <si>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</si>
  <si>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</si>
  <si>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</si>
  <si>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</si>
  <si>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</si>
  <si>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</si>
  <si>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</si>
  <si>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</si>
  <si>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</si>
  <si>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</si>
  <si>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</si>
  <si>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</si>
  <si>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</si>
  <si>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</si>
  <si>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</si>
  <si>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</si>
  <si>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</si>
  <si>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</si>
  <si>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</si>
  <si>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</si>
  <si>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</si>
  <si>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</si>
  <si>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</si>
  <si>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</si>
  <si>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</si>
  <si>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</si>
  <si>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</si>
  <si>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</si>
  <si>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</si>
  <si>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</si>
  <si>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</si>
  <si>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</si>
  <si>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</si>
  <si>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</si>
  <si>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</si>
  <si>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</si>
  <si>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</si>
  <si>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</si>
  <si>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</si>
  <si>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</si>
  <si>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</si>
  <si>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</si>
  <si>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</si>
  <si>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</si>
  <si>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</si>
  <si>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</si>
  <si>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</si>
  <si>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</si>
  <si>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</si>
  <si>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</si>
  <si>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</si>
  <si>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</si>
  <si>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</si>
  <si>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</si>
  <si>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</si>
  <si>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</si>
  <si>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</si>
  <si>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</si>
  <si>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</si>
  <si>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</si>
  <si>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</si>
  <si>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</si>
  <si>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</si>
  <si>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</si>
  <si>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</si>
  <si>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</si>
  <si>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</si>
  <si>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</si>
  <si>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</si>
  <si>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</si>
  <si>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</si>
  <si>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</si>
  <si>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</si>
  <si>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</si>
  <si>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</si>
  <si>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</si>
  <si>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</si>
  <si>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</si>
  <si>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</si>
  <si>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</si>
  <si>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</si>
  <si>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</si>
  <si>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</si>
  <si>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</si>
  <si>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</si>
  <si>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</si>
  <si>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</si>
  <si>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</si>
  <si>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</si>
  <si>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</si>
  <si>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</si>
  <si>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</si>
  <si>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</si>
  <si>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</si>
  <si>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</si>
  <si>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</si>
  <si>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</si>
  <si>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</si>
  <si>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</si>
  <si>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</si>
  <si>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</si>
  <si>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</si>
  <si>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</si>
  <si>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</si>
  <si>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</si>
  <si>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</si>
  <si>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</si>
  <si>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</si>
  <si>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</si>
  <si>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</si>
  <si>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</si>
  <si>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</si>
  <si>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</si>
  <si>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</si>
  <si>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</si>
  <si>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</si>
  <si>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</si>
  <si>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</si>
  <si>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</si>
  <si>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</si>
  <si>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</si>
  <si>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</si>
  <si>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</si>
  <si>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</si>
  <si>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</si>
  <si>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</si>
  <si>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</si>
  <si>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</si>
  <si>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</si>
  <si>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</si>
  <si>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</si>
  <si>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</si>
  <si>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</si>
  <si>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</si>
  <si>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</si>
  <si>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</si>
  <si>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</si>
  <si>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</si>
  <si>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</si>
  <si>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</si>
  <si>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</si>
  <si>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</si>
  <si>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</si>
  <si>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</si>
  <si>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</si>
  <si>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</si>
  <si>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</si>
  <si>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</si>
  <si>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</si>
  <si>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</si>
  <si>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</si>
  <si>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</si>
  <si>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</si>
  <si>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</si>
  <si>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</si>
  <si>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</si>
  <si>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</si>
  <si>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</si>
  <si>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</si>
  <si>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</si>
  <si>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</si>
  <si>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</si>
  <si>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</si>
  <si>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</si>
  <si>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</si>
  <si>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</si>
  <si>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</si>
  <si>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</si>
  <si>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</si>
  <si>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</si>
  <si>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</si>
  <si>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</si>
  <si>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</si>
  <si>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</si>
  <si>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</si>
  <si>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</si>
  <si>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</si>
  <si>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</si>
  <si>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</si>
  <si>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</si>
  <si>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</si>
  <si>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</si>
  <si>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</si>
  <si>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</si>
  <si>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</si>
  <si>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</si>
  <si>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</si>
  <si>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</si>
  <si>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</si>
  <si>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</si>
  <si>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</si>
  <si>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</si>
  <si>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</si>
  <si>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</si>
  <si>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</si>
  <si>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</si>
  <si>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</si>
  <si>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</si>
  <si>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</si>
  <si>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</si>
  <si>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</si>
  <si>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</si>
  <si>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</si>
  <si>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</si>
  <si>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</si>
  <si>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</si>
  <si>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</si>
  <si>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</si>
  <si>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</si>
  <si>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</si>
  <si>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</si>
  <si>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</si>
  <si>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</si>
  <si>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</si>
  <si>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</si>
  <si>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</si>
  <si>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</si>
  <si>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</si>
  <si>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</si>
  <si>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</si>
  <si>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</si>
  <si>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</si>
  <si>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</si>
  <si>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</si>
  <si>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</si>
  <si>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</si>
  <si>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</si>
  <si>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</si>
  <si>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</si>
  <si>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</si>
  <si>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</si>
  <si>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</si>
  <si>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</si>
  <si>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</si>
  <si>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</si>
  <si>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</si>
  <si>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</si>
  <si>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</si>
  <si>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</si>
  <si>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</si>
  <si>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</si>
  <si>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</si>
  <si>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</si>
  <si>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</si>
  <si>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</si>
  <si>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</si>
  <si>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</si>
  <si>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</si>
  <si>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</si>
  <si>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</si>
  <si>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</si>
  <si>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</si>
  <si>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</si>
  <si>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</si>
  <si>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</si>
  <si>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</si>
  <si>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</si>
  <si>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</si>
  <si>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</si>
  <si>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</si>
  <si>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</si>
  <si>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</si>
  <si>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</si>
  <si>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</si>
  <si>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</si>
  <si>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</si>
  <si>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</si>
  <si>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</si>
  <si>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</si>
  <si>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</si>
  <si>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</si>
  <si>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</si>
  <si>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</si>
  <si>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</si>
  <si>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</si>
  <si>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</si>
  <si>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</si>
  <si>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</si>
  <si>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</si>
  <si>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</si>
  <si>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</si>
  <si>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</si>
  <si>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</si>
  <si>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</si>
  <si>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</si>
  <si>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</si>
  <si>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</si>
  <si>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</si>
  <si>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</si>
  <si>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</si>
  <si>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</si>
  <si>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</si>
  <si>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</si>
  <si>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</si>
  <si>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</si>
  <si>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</si>
  <si>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</si>
  <si>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</si>
  <si>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</si>
  <si>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</si>
  <si>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</si>
  <si>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</si>
  <si>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</si>
  <si>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</si>
  <si>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</si>
  <si>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</si>
  <si>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</si>
  <si>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</si>
  <si>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</si>
  <si>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</si>
  <si>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</si>
  <si>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</si>
  <si>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</si>
  <si>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</si>
  <si>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</si>
  <si>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</si>
  <si>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</si>
  <si>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</si>
  <si>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</si>
  <si>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</si>
  <si>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</si>
  <si>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</si>
  <si>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</si>
  <si>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</si>
  <si>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</si>
  <si>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</si>
  <si>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</si>
  <si>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</si>
  <si>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</si>
  <si>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</si>
  <si>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</si>
  <si>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</si>
  <si>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</si>
  <si>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</si>
  <si>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</si>
  <si>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</si>
  <si>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</si>
  <si>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</si>
  <si>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</si>
  <si>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</si>
  <si>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</si>
  <si>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</si>
  <si>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</si>
  <si>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</si>
  <si>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</si>
  <si>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</si>
  <si>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</si>
  <si>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</si>
  <si>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</si>
  <si>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</si>
  <si>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</si>
  <si>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</si>
  <si>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</si>
  <si>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</si>
  <si>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</si>
  <si>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</si>
  <si>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</si>
  <si>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</si>
  <si>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</si>
  <si>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</si>
  <si>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</si>
  <si>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</si>
  <si>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</si>
  <si>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</si>
  <si>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</si>
  <si>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</si>
  <si>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</si>
  <si>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</si>
  <si>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</si>
  <si>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</si>
  <si>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</si>
  <si>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</si>
  <si>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</si>
  <si>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</si>
  <si>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</si>
  <si>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</si>
  <si>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</si>
  <si>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</si>
  <si>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</si>
  <si>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</si>
  <si>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</si>
  <si>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</si>
  <si>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</si>
  <si>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</si>
  <si>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</si>
  <si>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</si>
  <si>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</si>
  <si>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</si>
  <si>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</si>
  <si>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</si>
  <si>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</si>
  <si>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</si>
  <si>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</si>
  <si>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</si>
  <si>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</si>
  <si>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</si>
  <si>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</si>
  <si>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</si>
  <si>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</si>
  <si>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</si>
  <si>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</si>
  <si>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</si>
  <si>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</si>
  <si>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</si>
  <si>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</si>
  <si>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</si>
  <si>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</si>
  <si>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</si>
  <si>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</si>
  <si>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</si>
  <si>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</si>
  <si>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</si>
  <si>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</si>
  <si>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</si>
  <si>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</si>
  <si>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</si>
  <si>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</si>
  <si>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</si>
  <si>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</si>
  <si>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</si>
  <si>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</si>
  <si>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</si>
  <si>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</si>
  <si>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</si>
  <si>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</si>
  <si>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</si>
  <si>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</si>
  <si>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</si>
  <si>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</si>
  <si>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</si>
  <si>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</si>
  <si>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</si>
  <si>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</si>
  <si>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</si>
  <si>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</si>
  <si>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</si>
  <si>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</si>
  <si>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</si>
  <si>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</si>
  <si>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</si>
  <si>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</si>
  <si>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</si>
  <si>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</si>
  <si>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</si>
  <si>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</si>
  <si>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</si>
  <si>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</si>
  <si>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</si>
  <si>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</si>
  <si>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</si>
  <si>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</si>
  <si>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</si>
  <si>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</si>
  <si>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</si>
  <si>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</si>
  <si>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</si>
  <si>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</si>
  <si>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</si>
  <si>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</si>
  <si>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</si>
  <si>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</si>
  <si>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</si>
  <si>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</si>
  <si>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</si>
  <si>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</si>
  <si>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</si>
  <si>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</si>
  <si>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</si>
  <si>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</si>
  <si>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</si>
  <si>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</si>
  <si>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</si>
  <si>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</si>
  <si>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</si>
  <si>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</si>
  <si>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</si>
  <si>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</si>
  <si>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</si>
  <si>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</si>
  <si>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</si>
  <si>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</si>
  <si>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</si>
  <si>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</si>
  <si>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</si>
  <si>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</si>
  <si>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</si>
  <si>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</si>
  <si>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</si>
  <si>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</si>
  <si>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</si>
  <si>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</si>
  <si>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</si>
  <si>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</si>
  <si>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</si>
  <si>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</si>
  <si>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</si>
  <si>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</si>
  <si>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</si>
  <si>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</si>
  <si>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</si>
  <si>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</si>
  <si>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</si>
  <si>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</si>
  <si>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</si>
  <si>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</si>
  <si>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</si>
  <si>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</si>
  <si>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</si>
  <si>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</si>
  <si>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</si>
  <si>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</si>
  <si>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</si>
  <si>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</si>
  <si>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</si>
  <si>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</si>
  <si>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</si>
  <si>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</si>
  <si>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</si>
  <si>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</si>
  <si>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</si>
  <si>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</si>
  <si>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</si>
  <si>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</si>
  <si>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</si>
  <si>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</si>
  <si>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</si>
  <si>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</si>
  <si>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</si>
  <si>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</si>
  <si>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</si>
  <si>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</si>
  <si>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</si>
  <si>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</si>
  <si>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</si>
  <si>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</si>
  <si>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</si>
  <si>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</si>
  <si>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</si>
  <si>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</si>
  <si>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</si>
  <si>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</si>
  <si>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</si>
  <si>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</si>
  <si>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</si>
  <si>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</si>
  <si>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</si>
  <si>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</si>
  <si>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</si>
  <si>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</si>
  <si>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</si>
  <si>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</si>
  <si>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</si>
  <si>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</si>
  <si>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</si>
  <si>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</si>
  <si>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</si>
  <si>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</si>
  <si>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</si>
  <si>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</si>
  <si>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</si>
  <si>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</si>
  <si>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</si>
  <si>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</si>
  <si>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</si>
  <si>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</si>
  <si>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</si>
  <si>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</si>
  <si>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</si>
  <si>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</si>
  <si>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</si>
  <si>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</si>
  <si>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</si>
  <si>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</si>
  <si>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</si>
  <si>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</si>
  <si>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</si>
  <si>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</si>
  <si>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</si>
  <si>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</si>
  <si>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</si>
  <si>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</si>
  <si>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</si>
  <si>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</si>
  <si>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</si>
  <si>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</si>
  <si>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</si>
  <si>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</si>
  <si>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</si>
  <si>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</si>
  <si>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</si>
  <si>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</si>
  <si>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</si>
  <si>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</si>
  <si>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</si>
  <si>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</si>
  <si>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</si>
  <si>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</si>
  <si>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</si>
  <si>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</si>
  <si>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</si>
  <si>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</si>
  <si>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</si>
  <si>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</si>
  <si>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</si>
  <si>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</si>
  <si>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</si>
  <si>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</si>
  <si>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</si>
  <si>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</si>
  <si>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</si>
  <si>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</si>
  <si>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</si>
  <si>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</si>
  <si>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</si>
  <si>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</si>
  <si>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</si>
  <si>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</si>
  <si>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</si>
  <si>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</si>
  <si>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</si>
  <si>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</si>
  <si>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</si>
  <si>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</si>
  <si>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</si>
  <si>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</si>
  <si>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</si>
  <si>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</si>
  <si>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</si>
  <si>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</si>
  <si>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</si>
  <si>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</si>
  <si>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</si>
  <si>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</si>
  <si>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</si>
  <si>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</si>
  <si>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</si>
  <si>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</si>
  <si>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</si>
  <si>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</si>
  <si>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</si>
  <si>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</si>
  <si>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</si>
  <si>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</si>
  <si>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</si>
  <si>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</si>
  <si>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</si>
  <si>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</si>
  <si>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</si>
  <si>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</si>
  <si>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</si>
  <si>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</si>
  <si>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</si>
  <si>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</si>
  <si>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</si>
  <si>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</si>
  <si>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</si>
  <si>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</si>
  <si>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</si>
  <si>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</si>
  <si>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</si>
  <si>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</si>
  <si>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</si>
  <si>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</si>
  <si>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</si>
  <si>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</si>
  <si>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</si>
  <si>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</si>
  <si>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</si>
  <si>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</si>
  <si>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</si>
  <si>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</si>
  <si>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</si>
  <si>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</si>
  <si>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</si>
  <si>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</si>
  <si>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</si>
  <si>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</si>
  <si>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</si>
  <si>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</si>
  <si>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</si>
  <si>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</si>
  <si>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</si>
  <si>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</si>
  <si>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</si>
  <si>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</si>
  <si>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</si>
  <si>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</si>
  <si>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</si>
  <si>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</si>
  <si>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</si>
  <si>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</si>
  <si>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</si>
  <si>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</si>
  <si>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</si>
  <si>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</si>
  <si>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</si>
  <si>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</si>
  <si>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</si>
  <si>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</si>
  <si>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</si>
  <si>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</si>
  <si>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</si>
  <si>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</si>
  <si>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</si>
  <si>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</si>
  <si>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</si>
  <si>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</si>
  <si>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</si>
  <si>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</si>
  <si>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</si>
  <si>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</si>
  <si>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</si>
  <si>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</si>
  <si>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</si>
  <si>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</si>
  <si>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</si>
  <si>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</si>
  <si>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</si>
  <si>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</si>
  <si>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</si>
  <si>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</si>
  <si>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</si>
  <si>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</si>
  <si>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</si>
  <si>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</si>
  <si>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</si>
  <si>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</si>
  <si>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</si>
  <si>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</si>
  <si>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</si>
  <si>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</si>
  <si>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</si>
  <si>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</si>
  <si>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</si>
  <si>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</si>
  <si>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</si>
  <si>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</si>
  <si>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</si>
  <si>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</si>
  <si>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</si>
  <si>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</si>
  <si>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</si>
  <si>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</si>
  <si>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</si>
  <si>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</si>
  <si>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</si>
  <si>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</si>
  <si>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</si>
  <si>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</si>
  <si>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</si>
  <si>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</si>
  <si>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</si>
  <si>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</si>
  <si>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</si>
  <si>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</si>
  <si>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</si>
  <si>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</si>
  <si>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</si>
  <si>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</si>
  <si>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</si>
  <si>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</si>
  <si>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</si>
  <si>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</si>
  <si>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</si>
  <si>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</si>
  <si>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</si>
  <si>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</si>
  <si>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</si>
  <si>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</si>
  <si>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</si>
  <si>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</si>
  <si>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</si>
  <si>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</si>
  <si>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</si>
  <si>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</si>
  <si>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</si>
  <si>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</si>
  <si>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</si>
  <si>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</si>
  <si>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</si>
  <si>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</si>
  <si>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</si>
  <si>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</si>
  <si>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</si>
  <si>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</si>
  <si>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</si>
  <si>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</si>
  <si>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</si>
  <si>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</si>
  <si>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</si>
  <si>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</si>
  <si>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</si>
  <si>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</si>
  <si>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</si>
  <si>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</si>
  <si>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</si>
  <si>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</si>
  <si>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</si>
  <si>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</si>
  <si>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</si>
  <si>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</si>
  <si>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</si>
  <si>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</si>
  <si>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</si>
  <si>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</si>
  <si>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</si>
  <si>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</si>
  <si>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</si>
  <si>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</si>
  <si>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</si>
  <si>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</si>
  <si>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</si>
  <si>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</si>
  <si>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</si>
  <si>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</si>
  <si>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</si>
  <si>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</si>
  <si>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</si>
  <si>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</si>
  <si>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</si>
  <si>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</si>
  <si>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</si>
  <si>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</si>
  <si>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</si>
  <si>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</si>
  <si>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</si>
  <si>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</si>
  <si>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</si>
  <si>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</si>
  <si>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</si>
  <si>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</si>
  <si>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</si>
  <si>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</si>
  <si>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</si>
  <si>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</si>
  <si>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</si>
  <si>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</si>
  <si>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</si>
  <si>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</si>
  <si>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</si>
  <si>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</si>
  <si>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</si>
  <si>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</si>
  <si>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</si>
  <si>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</si>
  <si>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</si>
  <si>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</si>
  <si>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</si>
  <si>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</si>
  <si>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</si>
  <si>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</si>
  <si>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</si>
  <si>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</si>
  <si>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</si>
  <si>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</si>
  <si>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</si>
  <si>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</si>
  <si>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</si>
  <si>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</si>
  <si>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</si>
  <si>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</si>
  <si>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</si>
  <si>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</si>
  <si>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</si>
  <si>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</si>
  <si>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</si>
  <si>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</si>
  <si>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</si>
  <si>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</si>
  <si>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</si>
  <si>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</si>
  <si>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</si>
  <si>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</si>
  <si>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</si>
  <si>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</si>
  <si>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</si>
  <si>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</si>
  <si>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</si>
  <si>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</si>
  <si>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</si>
  <si>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</si>
  <si>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</si>
  <si>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</si>
  <si>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</si>
  <si>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</si>
  <si>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</si>
  <si>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</si>
  <si>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</si>
  <si>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</si>
  <si>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</si>
  <si>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</si>
  <si>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</si>
  <si>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</si>
  <si>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</si>
  <si>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</si>
  <si>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</si>
  <si>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</si>
  <si>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</si>
  <si>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</si>
  <si>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</si>
  <si>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</si>
  <si>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</si>
  <si>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</si>
  <si>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</si>
  <si>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</si>
  <si>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</si>
  <si>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</si>
  <si>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</si>
  <si>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</si>
  <si>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</si>
  <si>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</si>
  <si>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</si>
  <si>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</si>
  <si>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</si>
  <si>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</si>
  <si>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</si>
  <si>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</si>
  <si>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</si>
  <si>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</si>
  <si>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</si>
  <si>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</si>
  <si>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</si>
  <si>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</si>
  <si>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</si>
  <si>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</si>
  <si>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</si>
  <si>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</si>
  <si>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</si>
  <si>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</si>
  <si>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</si>
  <si>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</si>
  <si>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</si>
  <si>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</si>
  <si>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</si>
  <si>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</si>
  <si>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</si>
  <si>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</si>
  <si>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</si>
  <si>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</si>
  <si>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</si>
  <si>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</si>
  <si>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</si>
  <si>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</si>
  <si>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</si>
  <si>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</si>
  <si>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</si>
  <si>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</si>
  <si>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</si>
  <si>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</si>
  <si>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</si>
  <si>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</si>
  <si>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</si>
  <si>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</si>
  <si>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</si>
  <si>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</si>
  <si>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</si>
  <si>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</si>
  <si>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</si>
  <si>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</si>
  <si>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</si>
  <si>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</si>
  <si>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</si>
  <si>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</si>
  <si>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</si>
  <si>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</si>
  <si>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</si>
  <si>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</si>
  <si>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</si>
  <si>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</si>
  <si>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</si>
  <si>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</si>
  <si>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</si>
  <si>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</si>
  <si>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</si>
  <si>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</si>
  <si>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</si>
  <si>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</si>
  <si>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</si>
  <si>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</si>
  <si>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</si>
  <si>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</si>
  <si>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</si>
  <si>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</si>
  <si>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</si>
  <si>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</si>
  <si>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</si>
  <si>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</si>
  <si>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</si>
  <si>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</si>
  <si>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</si>
  <si>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</si>
  <si>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</si>
  <si>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</si>
  <si>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</si>
  <si>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</si>
  <si>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</si>
  <si>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</si>
  <si>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</si>
  <si>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</si>
  <si>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</si>
  <si>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</si>
  <si>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</si>
  <si>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</si>
  <si>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</si>
  <si>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</si>
  <si>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</si>
  <si>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</si>
  <si>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</si>
  <si>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</si>
  <si>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</si>
  <si>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</si>
  <si>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</si>
  <si>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</si>
  <si>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</si>
  <si>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</si>
  <si>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</si>
  <si>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</si>
  <si>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</si>
  <si>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</si>
  <si>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</si>
  <si>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</si>
  <si>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</si>
  <si>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</si>
  <si>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</si>
  <si>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</si>
  <si>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</si>
  <si>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</si>
  <si>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</si>
  <si>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</si>
  <si>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</si>
  <si>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</si>
  <si>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</si>
  <si>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</si>
  <si>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</si>
  <si>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</si>
  <si>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</si>
  <si>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</si>
  <si>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</si>
  <si>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</si>
  <si>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</si>
  <si>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</si>
  <si>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</si>
  <si>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</si>
  <si>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</si>
  <si>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</si>
  <si>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</si>
  <si>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</si>
  <si>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</si>
  <si>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</si>
  <si>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</si>
  <si>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</si>
  <si>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</si>
  <si>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</si>
  <si>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</si>
  <si>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</si>
  <si>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</si>
  <si>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</si>
  <si>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</si>
  <si>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</si>
  <si>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</si>
  <si>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</si>
  <si>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</si>
  <si>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</si>
  <si>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</si>
  <si>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</si>
  <si>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</si>
  <si>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</si>
  <si>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</si>
  <si>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</si>
  <si>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</si>
  <si>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</si>
  <si>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</si>
  <si>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</si>
  <si>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</si>
  <si>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</si>
  <si>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</si>
  <si>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</si>
  <si>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</si>
  <si>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</si>
  <si>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</si>
  <si>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</si>
  <si>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</si>
  <si>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</si>
  <si>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</si>
  <si>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</si>
  <si>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</si>
  <si>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</si>
  <si>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</si>
  <si>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</si>
  <si>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</si>
  <si>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</si>
  <si>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</si>
  <si>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</si>
  <si>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</si>
  <si>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</si>
  <si>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</si>
  <si>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</si>
  <si>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</si>
  <si>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</si>
  <si>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</si>
  <si>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</si>
  <si>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</si>
  <si>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</si>
  <si>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</si>
  <si>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</si>
  <si>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</si>
  <si>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</si>
  <si>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</si>
  <si>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</si>
  <si>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</si>
  <si>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</si>
  <si>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</si>
  <si>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</si>
  <si>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</si>
  <si>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</si>
  <si>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</si>
  <si>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</si>
  <si>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</si>
  <si>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</si>
  <si>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</si>
  <si>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</si>
  <si>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</si>
  <si>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</si>
  <si>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</si>
  <si>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</si>
  <si>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</si>
  <si>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</si>
  <si>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</si>
  <si>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</si>
  <si>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</si>
  <si>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</si>
  <si>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</si>
  <si>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</si>
  <si>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</si>
  <si>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</si>
  <si>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</si>
  <si>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</si>
  <si>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</si>
  <si>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</si>
  <si>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</si>
  <si>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</si>
  <si>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</si>
  <si>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</si>
  <si>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</si>
  <si>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</si>
  <si>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</si>
  <si>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</si>
  <si>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</si>
  <si>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</si>
  <si>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</si>
  <si>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</si>
  <si>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</si>
  <si>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</si>
  <si>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</si>
  <si>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</si>
  <si>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</si>
  <si>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</si>
  <si>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</si>
  <si>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</si>
  <si>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</si>
  <si>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</si>
  <si>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</si>
  <si>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</si>
  <si>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</si>
  <si>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</si>
  <si>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</si>
  <si>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</si>
  <si>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</si>
  <si>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</si>
  <si>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</si>
  <si>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</si>
  <si>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</si>
  <si>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</si>
  <si>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</si>
  <si>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</si>
  <si>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</si>
  <si>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</si>
  <si>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</si>
  <si>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</si>
  <si>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</si>
  <si>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</si>
  <si>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</si>
  <si>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</si>
  <si>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</si>
  <si>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</si>
  <si>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</si>
  <si>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</si>
  <si>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</si>
  <si>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</si>
  <si>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</si>
  <si>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</si>
  <si>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</si>
  <si>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</si>
  <si>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</si>
  <si>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</si>
  <si>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</si>
  <si>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</si>
  <si>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</si>
  <si>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</si>
  <si>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</si>
  <si>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</si>
  <si>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</si>
  <si>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</si>
  <si>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</si>
  <si>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</si>
  <si>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</si>
  <si>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</si>
  <si>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</si>
  <si>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</si>
  <si>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</si>
  <si>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</si>
  <si>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</si>
  <si>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</si>
  <si>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</si>
  <si>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</si>
  <si>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</si>
  <si>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</si>
  <si>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</si>
  <si>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</si>
  <si>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</si>
  <si>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</si>
  <si>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</si>
  <si>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</si>
  <si>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</si>
  <si>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</si>
  <si>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</si>
  <si>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</si>
  <si>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</si>
  <si>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</si>
  <si>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</si>
  <si>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</si>
  <si>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</si>
  <si>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</si>
  <si>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</si>
  <si>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</si>
  <si>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</si>
  <si>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</si>
  <si>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</si>
  <si>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</si>
  <si>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</si>
  <si>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</si>
  <si>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</si>
  <si>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</si>
  <si>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</si>
  <si>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</si>
  <si>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</si>
  <si>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</si>
  <si>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</si>
  <si>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</si>
  <si>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</si>
  <si>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</si>
  <si>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</si>
  <si>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</si>
  <si>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</si>
  <si>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</si>
  <si>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</si>
  <si>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</si>
  <si>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</si>
  <si>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</si>
  <si>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</si>
  <si>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</si>
  <si>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</si>
  <si>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</si>
  <si>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</si>
  <si>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</si>
  <si>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</si>
  <si>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</si>
  <si>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</si>
  <si>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</si>
  <si>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</si>
  <si>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</si>
  <si>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</si>
  <si>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</si>
  <si>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</si>
  <si>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</si>
  <si>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</si>
  <si>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</si>
  <si>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</si>
  <si>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</si>
  <si>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</si>
  <si>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</si>
  <si>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</si>
  <si>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</si>
  <si>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</si>
  <si>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</si>
  <si>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</si>
  <si>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</si>
  <si>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</si>
  <si>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</si>
  <si>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</si>
  <si>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</si>
  <si>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</si>
  <si>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</si>
  <si>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</si>
  <si>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</si>
  <si>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</si>
  <si>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</si>
  <si>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</si>
  <si>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</si>
  <si>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</si>
  <si>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</si>
  <si>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</si>
  <si>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</si>
  <si>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</si>
  <si>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</si>
  <si>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</si>
  <si>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</si>
  <si>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</si>
  <si>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</si>
  <si>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</si>
  <si>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</si>
  <si>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</si>
  <si>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</si>
  <si>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</si>
  <si>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</si>
  <si>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</si>
  <si>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</si>
  <si>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</si>
  <si>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</si>
  <si>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</si>
  <si>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</si>
  <si>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</si>
  <si>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</si>
  <si>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</si>
  <si>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</si>
  <si>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</si>
  <si>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</si>
  <si>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</si>
  <si>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</si>
  <si>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</si>
  <si>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</si>
  <si>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</si>
  <si>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</si>
  <si>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</si>
  <si>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</si>
  <si>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</si>
  <si>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</si>
  <si>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</si>
  <si>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</si>
  <si>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</si>
  <si>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</si>
  <si>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</si>
  <si>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</si>
  <si>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</si>
  <si>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</si>
  <si>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</si>
  <si>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</si>
  <si>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</si>
  <si>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</si>
  <si>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</si>
  <si>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</si>
  <si>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</si>
  <si>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</si>
  <si>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</si>
  <si>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</si>
  <si>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</si>
  <si>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</si>
  <si>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</si>
  <si>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</si>
  <si>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</si>
  <si>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</si>
  <si>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</si>
  <si>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</si>
  <si>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</si>
  <si>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</si>
  <si>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</si>
  <si>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</si>
  <si>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</si>
  <si>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</si>
  <si>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</si>
  <si>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</si>
  <si>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</si>
  <si>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</si>
  <si>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</si>
  <si>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</si>
  <si>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</si>
  <si>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</si>
  <si>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</si>
  <si>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</si>
  <si>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</si>
  <si>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</si>
  <si>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</si>
  <si>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</si>
  <si>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</si>
  <si>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</si>
  <si>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</si>
  <si>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</si>
  <si>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</si>
  <si>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</si>
  <si>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</si>
  <si>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</si>
  <si>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</si>
  <si>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</si>
  <si>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</si>
  <si>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</si>
  <si>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</si>
  <si>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</si>
  <si>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</si>
  <si>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</si>
  <si>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</si>
  <si>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</si>
  <si>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</si>
  <si>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</si>
  <si>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</si>
  <si>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</si>
  <si>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</si>
  <si>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</si>
  <si>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</si>
  <si>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</si>
  <si>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</si>
  <si>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</si>
  <si>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</si>
  <si>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</si>
  <si>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</si>
  <si>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</si>
  <si>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</si>
  <si>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</si>
  <si>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</si>
  <si>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</si>
  <si>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</si>
  <si>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</si>
  <si>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</si>
  <si>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</si>
  <si>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</si>
  <si>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</si>
  <si>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</si>
  <si>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</si>
  <si>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</si>
  <si>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</si>
  <si>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</si>
  <si>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</si>
  <si>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</si>
  <si>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</si>
  <si>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</si>
  <si>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</si>
  <si>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</si>
  <si>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</si>
  <si>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</si>
  <si>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</si>
  <si>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</si>
  <si>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</si>
  <si>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</si>
  <si>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</si>
  <si>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</si>
  <si>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</si>
  <si>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</si>
  <si>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</si>
  <si>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</si>
  <si>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</si>
  <si>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</si>
  <si>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</si>
  <si>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</si>
  <si>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</si>
  <si>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</si>
  <si>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</si>
  <si>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</si>
  <si>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</si>
  <si>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</si>
  <si>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</si>
  <si>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</si>
  <si>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</si>
  <si>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</si>
  <si>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</si>
  <si>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</si>
  <si>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</si>
  <si>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</si>
  <si>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</si>
  <si>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</si>
  <si>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</si>
  <si>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</si>
  <si>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</si>
  <si>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</si>
  <si>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</si>
  <si>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</si>
  <si>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</si>
  <si>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</si>
  <si>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</si>
  <si>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</si>
  <si>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</si>
  <si>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</si>
  <si>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</si>
  <si>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</si>
  <si>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</si>
  <si>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</si>
  <si>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</si>
  <si>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</si>
  <si>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</si>
  <si>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</si>
  <si>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</si>
  <si>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</si>
  <si>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</si>
  <si>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</si>
  <si>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</si>
  <si>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</si>
  <si>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</si>
  <si>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</si>
  <si>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</si>
  <si>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</si>
  <si>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</si>
  <si>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</si>
  <si>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</si>
  <si>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</si>
  <si>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</si>
  <si>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</si>
  <si>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</si>
  <si>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</si>
  <si>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</si>
  <si>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</si>
  <si>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</si>
  <si>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</si>
  <si>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</si>
  <si>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</si>
  <si>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</si>
  <si>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</si>
  <si>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</si>
  <si>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</si>
  <si>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</si>
  <si>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</si>
  <si>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</si>
  <si>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</si>
  <si>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</si>
  <si>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</si>
  <si>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</si>
  <si>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</si>
  <si>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</si>
  <si>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</si>
  <si>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</si>
  <si>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</si>
  <si>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</si>
  <si>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</si>
  <si>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</si>
  <si>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</si>
  <si>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</si>
  <si>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</si>
  <si>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</si>
  <si>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</si>
  <si>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</si>
  <si>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</si>
  <si>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</si>
  <si>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</si>
  <si>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</si>
  <si>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</si>
  <si>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</si>
  <si>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</si>
  <si>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</si>
  <si>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</si>
  <si>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</si>
  <si>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</si>
  <si>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</si>
  <si>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</si>
  <si>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</si>
  <si>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</si>
  <si>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</si>
  <si>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</si>
  <si>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</si>
  <si>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</si>
  <si>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</si>
  <si>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</si>
  <si>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</si>
  <si>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</si>
  <si>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</si>
  <si>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</si>
  <si>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</si>
  <si>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</si>
  <si>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</si>
  <si>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</si>
  <si>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</si>
  <si>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</si>
  <si>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</si>
  <si>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</si>
  <si>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</si>
  <si>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</si>
  <si>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</si>
  <si>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</si>
  <si>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</si>
  <si>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</si>
  <si>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</si>
  <si>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</si>
  <si>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</si>
  <si>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</si>
  <si>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</si>
  <si>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</si>
  <si>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</si>
  <si>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</si>
  <si>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</si>
  <si>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</si>
  <si>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</si>
  <si>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</si>
  <si>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</si>
  <si>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</si>
  <si>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</si>
  <si>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</si>
  <si>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</si>
  <si>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</si>
  <si>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</si>
  <si>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</si>
  <si>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</si>
  <si>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</si>
  <si>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</si>
  <si>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</si>
  <si>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</si>
  <si>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</si>
  <si>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</si>
  <si>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</si>
  <si>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</si>
  <si>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</si>
  <si>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</si>
  <si>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</si>
  <si>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</si>
  <si>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</si>
  <si>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</si>
  <si>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</si>
  <si>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</si>
  <si>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</si>
  <si>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</si>
  <si>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</si>
  <si>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</si>
  <si>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</si>
  <si>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</si>
  <si>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</si>
  <si>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</si>
  <si>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</si>
  <si>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</si>
  <si>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</si>
  <si>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</si>
  <si>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</si>
  <si>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</si>
  <si>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</si>
  <si>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</si>
  <si>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</si>
  <si>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</si>
  <si>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</si>
  <si>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</si>
  <si>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</si>
  <si>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</si>
  <si>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</si>
  <si>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</si>
  <si>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</si>
  <si>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</si>
  <si>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</si>
  <si>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</si>
  <si>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</si>
  <si>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</si>
  <si>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</si>
  <si>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</si>
  <si>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</si>
  <si>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</si>
  <si>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</si>
  <si>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</si>
  <si>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</si>
  <si>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</si>
  <si>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</si>
  <si>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</si>
  <si>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</si>
  <si>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</si>
  <si>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</si>
  <si>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</si>
  <si>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</si>
  <si>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</si>
  <si>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</si>
  <si>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</si>
  <si>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</si>
  <si>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</si>
  <si>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</si>
  <si>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</si>
  <si>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</si>
  <si>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</si>
  <si>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</si>
  <si>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</si>
  <si>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</si>
  <si>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</si>
  <si>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</si>
  <si>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</si>
  <si>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</si>
  <si>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</si>
  <si>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</si>
  <si>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</si>
  <si>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</si>
  <si>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</si>
  <si>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</si>
  <si>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</si>
  <si>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</si>
  <si>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</si>
  <si>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</si>
  <si>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</si>
  <si>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</si>
  <si>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</si>
  <si>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</si>
  <si>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</si>
  <si>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</si>
  <si>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</si>
  <si>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</si>
  <si>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</si>
  <si>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</si>
  <si>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</si>
  <si>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</si>
  <si>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</si>
  <si>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</si>
  <si>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</si>
  <si>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</si>
  <si>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</si>
  <si>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</si>
  <si>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</si>
  <si>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</si>
  <si>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</si>
  <si>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</si>
  <si>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</si>
  <si>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</si>
  <si>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</si>
  <si>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</si>
  <si>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</si>
  <si>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</si>
  <si>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</si>
  <si>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</si>
  <si>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</si>
  <si>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</si>
  <si>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</si>
  <si>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</si>
  <si>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</si>
  <si>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</si>
  <si>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</si>
  <si>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</si>
  <si>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</si>
  <si>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</si>
  <si>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</si>
  <si>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</si>
  <si>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</si>
  <si>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</si>
  <si>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</si>
  <si>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</si>
  <si>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</si>
  <si>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</si>
  <si>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</si>
  <si>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</si>
  <si>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</si>
  <si>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</si>
  <si>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</si>
  <si>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</si>
  <si>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</si>
  <si>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</si>
  <si>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</si>
  <si>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</si>
  <si>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</si>
  <si>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</si>
  <si>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</si>
  <si>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</si>
  <si>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</si>
  <si>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</si>
  <si>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</si>
  <si>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</si>
  <si>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</si>
  <si>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</si>
  <si>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</si>
  <si>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</si>
  <si>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</si>
  <si>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</si>
  <si>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</si>
  <si>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</si>
  <si>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</si>
  <si>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</si>
  <si>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</si>
  <si>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</si>
  <si>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</si>
  <si>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</si>
  <si>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</si>
  <si>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</si>
  <si>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</si>
  <si>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</si>
  <si>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</si>
  <si>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</si>
  <si>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</si>
  <si>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</si>
  <si>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</si>
  <si>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</si>
  <si>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</si>
  <si>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</si>
  <si>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</si>
  <si>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</si>
  <si>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</si>
  <si>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</si>
  <si>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</si>
  <si>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</si>
  <si>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</si>
  <si>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</si>
  <si>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</si>
  <si>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</si>
  <si>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</si>
  <si>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</si>
  <si>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</si>
  <si>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</si>
  <si>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</si>
  <si>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</si>
  <si>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</si>
  <si>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</si>
  <si>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</si>
  <si>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</si>
  <si>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</si>
  <si>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</si>
  <si>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</si>
  <si>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</si>
  <si>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</si>
  <si>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</si>
  <si>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</si>
  <si>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</si>
  <si>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</si>
  <si>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</si>
  <si>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</si>
  <si>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</si>
  <si>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</si>
  <si>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</si>
  <si>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</si>
  <si>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</si>
  <si>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</si>
  <si>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</si>
  <si>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</si>
  <si>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</si>
  <si>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</si>
  <si>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</si>
  <si>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</si>
  <si>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</si>
  <si>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</si>
  <si>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</si>
  <si>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</si>
  <si>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</si>
  <si>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</si>
  <si>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</si>
  <si>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</si>
  <si>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</si>
  <si>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</si>
  <si>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</si>
  <si>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</si>
  <si>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</si>
  <si>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</si>
  <si>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</si>
  <si>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</si>
  <si>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</si>
  <si>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</si>
  <si>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</si>
  <si>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</si>
  <si>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</si>
  <si>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</si>
  <si>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</si>
  <si>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</si>
  <si>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</si>
  <si>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</si>
  <si>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</si>
  <si>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</si>
  <si>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</si>
  <si>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</si>
  <si>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</si>
  <si>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</si>
  <si>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</si>
  <si>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</si>
  <si>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</si>
  <si>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</si>
  <si>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</si>
  <si>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</si>
  <si>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</si>
  <si>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</si>
  <si>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</si>
  <si>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</si>
  <si>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</si>
  <si>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</si>
  <si>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</si>
  <si>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</si>
  <si>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</si>
  <si>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</si>
  <si>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</si>
  <si>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</si>
  <si>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</si>
  <si>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</si>
  <si>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</si>
  <si>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</si>
  <si>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</si>
  <si>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</si>
  <si>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</si>
  <si>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</si>
  <si>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</si>
  <si>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</si>
  <si>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</si>
  <si>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</si>
  <si>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</si>
  <si>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</si>
  <si>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</si>
  <si>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</si>
  <si>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</si>
  <si>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</si>
  <si>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</si>
  <si>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</si>
  <si>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</si>
  <si>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</si>
  <si>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</si>
  <si>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</si>
  <si>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</si>
  <si>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</si>
  <si>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</si>
  <si>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</si>
  <si>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</si>
  <si>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</si>
  <si>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</si>
  <si>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</si>
  <si>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</si>
  <si>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</si>
  <si>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</si>
  <si>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</si>
  <si>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</si>
  <si>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</si>
  <si>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</si>
  <si>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</si>
  <si>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</si>
  <si>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</si>
  <si>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</si>
  <si>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</si>
  <si>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</si>
  <si>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</si>
  <si>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</si>
  <si>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</si>
  <si>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</si>
  <si>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</si>
  <si>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</si>
  <si>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</si>
  <si>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</si>
  <si>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</si>
  <si>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</si>
  <si>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</si>
  <si>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</si>
  <si>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</si>
  <si>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</si>
  <si>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</si>
  <si>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</si>
  <si>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</si>
  <si>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</si>
  <si>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</si>
  <si>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</si>
  <si>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</si>
  <si>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</si>
  <si>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</si>
  <si>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</si>
  <si>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</si>
  <si>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</si>
  <si>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</si>
  <si>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</si>
  <si>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</si>
  <si>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</si>
  <si>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</si>
  <si>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</si>
  <si>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</si>
  <si>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</si>
  <si>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</si>
  <si>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</si>
  <si>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</si>
  <si>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</si>
  <si>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</si>
  <si>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</si>
  <si>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</si>
  <si>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</si>
  <si>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</si>
  <si>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</si>
  <si>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</si>
  <si>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</si>
  <si>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</si>
  <si>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</si>
  <si>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</si>
  <si>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</si>
  <si>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</si>
  <si>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</si>
  <si>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</si>
  <si>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</si>
  <si>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</si>
  <si>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</si>
  <si>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</si>
  <si>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</si>
  <si>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</si>
  <si>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</si>
  <si>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</si>
  <si>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</si>
  <si>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</si>
  <si>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</si>
  <si>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</si>
  <si>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</si>
  <si>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</si>
  <si>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</si>
  <si>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</si>
  <si>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</si>
  <si>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</si>
  <si>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</si>
  <si>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</si>
  <si>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</si>
  <si>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</si>
  <si>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</si>
  <si>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</si>
  <si>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</si>
  <si>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</si>
  <si>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</si>
  <si>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</si>
  <si>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</si>
  <si>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</si>
  <si>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</si>
  <si>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</si>
  <si>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</si>
  <si>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</si>
  <si>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</si>
  <si>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</si>
  <si>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</si>
  <si>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</si>
  <si>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</si>
  <si>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</si>
  <si>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</si>
  <si>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</si>
  <si>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</si>
  <si>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</si>
  <si>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</si>
  <si>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</si>
  <si>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</si>
  <si>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</si>
  <si>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</si>
  <si>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</si>
  <si>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</si>
  <si>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</si>
  <si>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</si>
  <si>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</si>
  <si>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</si>
  <si>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</si>
  <si>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</si>
  <si>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</si>
  <si>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</si>
  <si>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</si>
  <si>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</si>
  <si>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</si>
  <si>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</si>
  <si>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</si>
  <si>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</si>
  <si>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</si>
  <si>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</si>
  <si>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</si>
  <si>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</si>
  <si>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</si>
  <si>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</si>
  <si>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</si>
  <si>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</si>
  <si>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</si>
  <si>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</si>
  <si>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</si>
  <si>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</si>
  <si>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</si>
  <si>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</si>
  <si>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</si>
  <si>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</si>
  <si>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</si>
  <si>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</si>
  <si>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</si>
  <si>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</si>
  <si>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</si>
  <si>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</si>
  <si>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</si>
  <si>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</si>
  <si>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</si>
  <si>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</si>
  <si>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</si>
  <si>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</si>
  <si>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</si>
  <si>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</si>
  <si>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</si>
  <si>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</si>
  <si>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</si>
  <si>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</si>
  <si>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</si>
  <si>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</si>
  <si>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</si>
  <si>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</si>
  <si>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</si>
  <si>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</si>
  <si>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</si>
  <si>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</si>
  <si>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</si>
  <si>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</si>
  <si>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</si>
  <si>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</si>
  <si>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</si>
  <si>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</si>
  <si>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</si>
  <si>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</si>
  <si>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</si>
  <si>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</si>
  <si>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</si>
  <si>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</si>
  <si>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</si>
  <si>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</si>
  <si>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</si>
  <si>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</si>
  <si>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</si>
  <si>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</si>
  <si>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</si>
  <si>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</si>
  <si>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</si>
  <si>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</si>
  <si>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</si>
  <si>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</si>
  <si>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</si>
  <si>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</si>
  <si>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</si>
  <si>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</si>
  <si>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</si>
  <si>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</si>
  <si>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</si>
  <si>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</si>
  <si>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</si>
  <si>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</si>
  <si>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</si>
  <si>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</si>
  <si>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</si>
  <si>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</si>
  <si>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</si>
  <si>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</si>
  <si>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</si>
  <si>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</si>
  <si>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</si>
  <si>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</si>
  <si>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</si>
  <si>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</si>
  <si>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</si>
  <si>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</si>
  <si>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</si>
  <si>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</si>
  <si>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</si>
  <si>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</si>
  <si>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</si>
  <si>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</si>
  <si>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</si>
  <si>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</si>
  <si>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</si>
  <si>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</si>
  <si>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</si>
  <si>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</si>
  <si>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</si>
  <si>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</si>
  <si>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</si>
  <si>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</si>
  <si>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</si>
  <si>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</si>
  <si>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</si>
  <si>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</si>
  <si>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</si>
  <si>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</si>
  <si>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</si>
  <si>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</si>
  <si>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</si>
  <si>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</si>
  <si>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</si>
  <si>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</si>
  <si>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</si>
  <si>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</si>
  <si>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</si>
  <si>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</si>
  <si>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</si>
  <si>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</si>
  <si>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</si>
  <si>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</si>
  <si>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</si>
  <si>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</si>
  <si>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</si>
  <si>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</si>
  <si>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</si>
  <si>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</si>
  <si>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</si>
  <si>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</si>
  <si>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</si>
  <si>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</si>
  <si>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</si>
  <si>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</si>
  <si>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</si>
  <si>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</si>
  <si>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</si>
  <si>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</si>
  <si>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</si>
  <si>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</si>
  <si>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</si>
  <si>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</si>
  <si>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</si>
  <si>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</si>
  <si>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</si>
  <si>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</si>
  <si>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</si>
  <si>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</si>
  <si>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</si>
  <si>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</si>
  <si>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</si>
  <si>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</si>
  <si>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</si>
  <si>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</si>
  <si>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</si>
  <si>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</si>
  <si>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</si>
  <si>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</si>
  <si>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</si>
  <si>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</si>
  <si>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</si>
  <si>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</si>
  <si>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</si>
  <si>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</si>
  <si>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</si>
  <si>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</si>
  <si>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</si>
  <si>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</si>
  <si>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</si>
  <si>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</si>
  <si>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</si>
  <si>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</si>
  <si>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</si>
  <si>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</si>
  <si>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</si>
  <si>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</si>
  <si>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</si>
  <si>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</si>
  <si>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</si>
  <si>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</si>
  <si>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</si>
  <si>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</si>
  <si>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</si>
  <si>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</si>
  <si>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</si>
  <si>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</si>
  <si>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</si>
  <si>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</si>
  <si>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</si>
  <si>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</si>
  <si>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</si>
  <si>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</si>
  <si>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</si>
  <si>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</si>
  <si>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</si>
  <si>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</si>
  <si>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</si>
  <si>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</si>
  <si>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</si>
  <si>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</si>
  <si>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</si>
  <si>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</si>
  <si>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</si>
  <si>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</si>
  <si>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</si>
  <si>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</si>
  <si>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</si>
  <si>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</si>
  <si>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</si>
  <si>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</si>
  <si>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</si>
  <si>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</si>
  <si>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</si>
  <si>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</si>
  <si>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</si>
  <si>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</si>
  <si>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</si>
  <si>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</si>
  <si>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</si>
  <si>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</si>
  <si>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</si>
  <si>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</si>
  <si>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</si>
  <si>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</si>
  <si>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</si>
  <si>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</si>
  <si>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</si>
  <si>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</si>
  <si>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</si>
  <si>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</si>
  <si>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</si>
  <si>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</si>
  <si>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</si>
  <si>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</si>
  <si>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</si>
  <si>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</si>
  <si>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</si>
  <si>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</si>
  <si>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</si>
  <si>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</si>
  <si>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</si>
  <si>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</si>
  <si>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</si>
  <si>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</si>
  <si>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</si>
  <si>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</si>
  <si>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</si>
  <si>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</si>
  <si>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</si>
  <si>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</si>
  <si>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</si>
  <si>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</si>
  <si>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</si>
  <si>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</si>
  <si>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</si>
  <si>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</si>
  <si>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</si>
  <si>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</si>
  <si>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</si>
  <si>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</si>
  <si>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</si>
  <si>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</si>
  <si>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</si>
  <si>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</si>
  <si>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</si>
  <si>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</si>
  <si>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</si>
  <si>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</si>
  <si>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</si>
  <si>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</si>
  <si>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</si>
  <si>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</si>
  <si>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</si>
  <si>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</si>
  <si>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</si>
  <si>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</si>
  <si>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</si>
  <si>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</si>
  <si>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</si>
  <si>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</si>
  <si>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</si>
  <si>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</si>
  <si>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</si>
  <si>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</si>
  <si>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</si>
  <si>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</si>
  <si>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</si>
  <si>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</si>
  <si>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</si>
  <si>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</si>
  <si>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</si>
  <si>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</si>
  <si>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</si>
  <si>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</si>
  <si>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</si>
  <si>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</si>
  <si>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</si>
  <si>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</si>
  <si>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</si>
  <si>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</si>
  <si>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</si>
  <si>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</si>
  <si>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</si>
  <si>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</si>
  <si>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</si>
  <si>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</si>
  <si>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</si>
  <si>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</si>
  <si>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</si>
  <si>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</si>
  <si>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</si>
  <si>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</si>
  <si>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</si>
  <si>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</si>
  <si>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</si>
  <si>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</si>
  <si>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</si>
  <si>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</si>
  <si>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</si>
  <si>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</si>
  <si>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</si>
  <si>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</si>
  <si>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</si>
  <si>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</si>
  <si>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</si>
  <si>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</si>
  <si>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</si>
  <si>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</si>
  <si>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</si>
  <si>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</si>
  <si>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</si>
  <si>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</si>
  <si>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</si>
  <si>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</si>
  <si>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</si>
  <si>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</si>
  <si>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</si>
  <si>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</si>
  <si>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</si>
  <si>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</si>
  <si>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</si>
  <si>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</si>
  <si>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</si>
  <si>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</si>
  <si>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</si>
  <si>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</si>
  <si>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</si>
  <si>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</si>
  <si>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</si>
  <si>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</si>
  <si>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</si>
  <si>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</si>
  <si>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</si>
  <si>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</si>
  <si>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</si>
  <si>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</si>
  <si>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</si>
  <si>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</si>
  <si>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</si>
  <si>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</si>
  <si>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</si>
  <si>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</si>
  <si>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</si>
  <si>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</si>
  <si>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</si>
  <si>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</si>
  <si>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</si>
  <si>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</si>
  <si>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</si>
  <si>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</si>
  <si>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</si>
  <si>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</si>
  <si>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</si>
  <si>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</si>
  <si>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</si>
  <si>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</si>
  <si>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</si>
  <si>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</si>
  <si>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</si>
  <si>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</si>
  <si>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</si>
  <si>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</si>
  <si>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</si>
  <si>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</si>
  <si>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</si>
  <si>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</si>
  <si>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</si>
  <si>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</si>
  <si>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</si>
  <si>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</si>
  <si>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</si>
  <si>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</si>
  <si>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</si>
  <si>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</si>
  <si>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</si>
  <si>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</si>
  <si>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</si>
  <si>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</si>
  <si>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</si>
  <si>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</si>
  <si>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</si>
  <si>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</si>
  <si>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</si>
  <si>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</si>
  <si>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</si>
  <si>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</si>
  <si>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</si>
  <si>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</si>
  <si>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</si>
  <si>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</si>
  <si>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</si>
  <si>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</si>
  <si>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</si>
  <si>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</si>
  <si>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</si>
  <si>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</si>
  <si>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</si>
  <si>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</si>
  <si>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</si>
  <si>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</si>
  <si>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</si>
  <si>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</si>
  <si>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</si>
  <si>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</si>
  <si>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</si>
  <si>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</si>
  <si>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</si>
  <si>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</si>
  <si>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</si>
  <si>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</si>
  <si>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</si>
  <si>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</si>
  <si>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</si>
  <si>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</si>
  <si>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</si>
  <si>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</si>
  <si>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</si>
  <si>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</si>
  <si>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</si>
  <si>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</si>
  <si>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</si>
  <si>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</si>
  <si>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</si>
  <si>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</si>
  <si>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</si>
  <si>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</si>
  <si>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</si>
  <si>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</si>
  <si>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</si>
  <si>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</si>
  <si>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</si>
  <si>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</si>
  <si>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</si>
  <si>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</si>
  <si>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</si>
  <si>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</si>
  <si>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</si>
  <si>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</si>
  <si>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</si>
  <si>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</si>
  <si>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</si>
  <si>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</si>
  <si>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</si>
  <si>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</si>
  <si>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</si>
  <si>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</si>
  <si>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</si>
  <si>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</si>
  <si>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</si>
  <si>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</si>
  <si>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</si>
  <si>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</si>
  <si>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</si>
  <si>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</si>
  <si>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</si>
  <si>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</si>
  <si>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</si>
  <si>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</si>
  <si>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</si>
  <si>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</si>
  <si>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</si>
  <si>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</si>
  <si>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</si>
  <si>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</si>
  <si>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</si>
  <si>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</si>
  <si>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</si>
  <si>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</si>
  <si>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</si>
  <si>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</si>
  <si>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</si>
  <si>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</si>
  <si>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</si>
  <si>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</si>
  <si>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</si>
  <si>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</si>
  <si>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</si>
  <si>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</si>
  <si>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</si>
  <si>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</si>
  <si>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</si>
  <si>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</si>
  <si>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</si>
  <si>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</si>
  <si>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</si>
  <si>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</si>
  <si>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</si>
  <si>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</si>
  <si>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</si>
  <si>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</si>
  <si>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</si>
  <si>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</si>
  <si>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</si>
  <si>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</si>
  <si>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</si>
  <si>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</si>
  <si>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</si>
  <si>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</si>
  <si>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</si>
  <si>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</si>
  <si>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</si>
  <si>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</si>
  <si>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</si>
  <si>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</si>
  <si>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</si>
  <si>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</si>
  <si>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</si>
  <si>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</si>
  <si>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</si>
  <si>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</si>
  <si>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</si>
  <si>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</si>
  <si>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</si>
  <si>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</si>
  <si>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</si>
  <si>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</si>
  <si>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</si>
  <si>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</si>
  <si>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</si>
  <si>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</si>
  <si>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</si>
  <si>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</si>
  <si>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</si>
  <si>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</si>
  <si>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</si>
  <si>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</si>
  <si>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</si>
  <si>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</si>
  <si>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</si>
  <si>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</si>
  <si>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</si>
  <si>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</si>
  <si>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</si>
  <si>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</si>
  <si>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</si>
  <si>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</si>
  <si>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</si>
  <si>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</si>
  <si>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</si>
  <si>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</si>
  <si>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</si>
  <si>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</si>
  <si>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</si>
  <si>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</si>
  <si>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</si>
  <si>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</si>
  <si>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</si>
  <si>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</si>
  <si>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</si>
  <si>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</si>
  <si>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</si>
  <si>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</si>
  <si>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</si>
  <si>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</si>
  <si>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</si>
  <si>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</si>
  <si>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</si>
  <si>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</si>
  <si>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</si>
  <si>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</si>
  <si>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</si>
  <si>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</si>
  <si>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</si>
  <si>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</si>
  <si>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</si>
  <si>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</si>
  <si>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</si>
  <si>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</si>
  <si>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</si>
  <si>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</si>
  <si>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</si>
  <si>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</si>
  <si>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</si>
  <si>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</si>
  <si>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</si>
  <si>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</si>
  <si>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</si>
  <si>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</si>
  <si>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</si>
  <si>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</si>
  <si>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</si>
  <si>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</si>
  <si>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</si>
  <si>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</si>
  <si>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</si>
  <si>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</si>
  <si>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</si>
  <si>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</si>
  <si>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</si>
  <si>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</si>
  <si>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</si>
  <si>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</si>
  <si>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</si>
  <si>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</si>
  <si>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</si>
  <si>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</si>
  <si>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</si>
  <si>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</si>
  <si>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</si>
  <si>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</si>
  <si>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</si>
  <si>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</si>
  <si>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</si>
  <si>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</si>
  <si>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</si>
  <si>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</si>
  <si>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</si>
  <si>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</si>
  <si>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</si>
  <si>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</si>
  <si>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</si>
  <si>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</si>
  <si>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</si>
  <si>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</si>
  <si>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</si>
  <si>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</si>
  <si>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</si>
  <si>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</si>
  <si>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</si>
  <si>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</si>
  <si>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</si>
  <si>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</si>
  <si>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</si>
  <si>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</si>
  <si>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</si>
  <si>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</si>
  <si>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</si>
  <si>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</si>
  <si>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</si>
  <si>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</si>
  <si>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</si>
  <si>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</si>
  <si>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</si>
  <si>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</si>
  <si>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</si>
  <si>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</si>
  <si>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</si>
  <si>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</si>
  <si>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</si>
  <si>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</si>
  <si>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</si>
  <si>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</si>
  <si>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</si>
  <si>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</si>
  <si>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</si>
  <si>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</si>
  <si>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</si>
  <si>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</si>
  <si>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</si>
  <si>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</si>
  <si>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</si>
  <si>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</si>
  <si>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</si>
  <si>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</si>
  <si>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</si>
  <si>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</si>
  <si>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</si>
  <si>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</si>
  <si>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</si>
  <si>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</si>
  <si>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</si>
  <si>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</si>
  <si>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</si>
  <si>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</si>
  <si>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</si>
  <si>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</si>
  <si>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</si>
  <si>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</si>
  <si>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</si>
  <si>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</si>
  <si>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</si>
  <si>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</si>
  <si>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</si>
  <si>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</si>
  <si>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</si>
  <si>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</si>
  <si>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</si>
  <si>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</si>
  <si>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</si>
  <si>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</si>
  <si>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</si>
  <si>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</si>
  <si>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</si>
  <si>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</si>
  <si>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</si>
  <si>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</si>
  <si>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</si>
  <si>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</si>
  <si>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</si>
  <si>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</si>
  <si>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</si>
  <si>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</si>
  <si>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</si>
  <si>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</si>
  <si>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</si>
  <si>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</si>
  <si>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</si>
  <si>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</si>
  <si>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</si>
  <si>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</si>
  <si>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</si>
  <si>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</si>
  <si>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</si>
  <si>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</si>
  <si>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</si>
  <si>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</si>
  <si>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</si>
  <si>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</si>
  <si>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</si>
  <si>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</si>
  <si>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</si>
  <si>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</si>
  <si>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</si>
  <si>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</si>
  <si>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</si>
  <si>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</si>
  <si>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</si>
  <si>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</si>
  <si>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</si>
  <si>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</si>
  <si>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</si>
  <si>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</si>
  <si>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</si>
  <si>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</si>
  <si>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</si>
  <si>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</si>
  <si>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</si>
  <si>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</si>
  <si>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</si>
  <si>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</si>
  <si>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</si>
  <si>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</si>
  <si>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</si>
  <si>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</si>
  <si>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</si>
  <si>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</si>
  <si>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</si>
  <si>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</si>
  <si>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</si>
  <si>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</si>
  <si>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</si>
  <si>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</si>
  <si>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</si>
  <si>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</si>
  <si>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</si>
  <si>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</si>
  <si>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</si>
  <si>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</si>
  <si>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</si>
  <si>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</si>
  <si>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</si>
  <si>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</si>
  <si>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</si>
  <si>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</si>
  <si>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</si>
  <si>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</si>
  <si>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</si>
  <si>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</si>
  <si>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</si>
  <si>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</si>
  <si>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</si>
  <si>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</si>
  <si>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</si>
  <si>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</si>
  <si>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</si>
  <si>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</si>
  <si>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</si>
  <si>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</si>
  <si>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</si>
  <si>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</si>
  <si>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</si>
  <si>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</si>
  <si>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</si>
  <si>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</si>
  <si>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</si>
  <si>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</si>
  <si>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</si>
  <si>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</si>
  <si>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</si>
  <si>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</si>
  <si>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</si>
  <si>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</si>
  <si>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</si>
  <si>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</si>
  <si>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</si>
  <si>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</si>
  <si>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</si>
  <si>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</si>
  <si>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</si>
  <si>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</si>
  <si>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</si>
  <si>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</si>
  <si>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</si>
  <si>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</si>
  <si>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</si>
  <si>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</si>
  <si>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</si>
  <si>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</si>
  <si>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</si>
  <si>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</si>
  <si>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</si>
  <si>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</si>
  <si>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</si>
  <si>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</si>
  <si>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</si>
  <si>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</si>
  <si>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</si>
  <si>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</si>
  <si>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</si>
  <si>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</si>
  <si>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</si>
  <si>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</si>
  <si>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</si>
  <si>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</si>
  <si>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</si>
  <si>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</si>
  <si>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</si>
  <si>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</si>
  <si>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</si>
  <si>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</si>
  <si>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</si>
  <si>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</si>
  <si>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</si>
  <si>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</si>
  <si>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</si>
  <si>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</si>
  <si>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</si>
  <si>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</si>
  <si>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</si>
  <si>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</si>
  <si>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</si>
  <si>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</si>
  <si>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</si>
  <si>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</si>
  <si>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</si>
  <si>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</si>
  <si>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</si>
  <si>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</si>
  <si>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</si>
  <si>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</si>
  <si>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</si>
  <si>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</si>
  <si>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</si>
  <si>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</si>
  <si>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</si>
  <si>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</si>
  <si>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</si>
  <si>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</si>
  <si>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</si>
  <si>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</si>
  <si>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</si>
  <si>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</si>
  <si>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</si>
  <si>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</si>
  <si>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</si>
  <si>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</si>
  <si>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</si>
  <si>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</si>
  <si>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</si>
  <si>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</si>
  <si>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</si>
  <si>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</si>
  <si>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</si>
  <si>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</si>
  <si>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</si>
  <si>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</si>
  <si>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</si>
  <si>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</si>
  <si>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</si>
  <si>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</si>
  <si>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</si>
  <si>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</si>
  <si>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</si>
  <si>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</si>
  <si>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</si>
  <si>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</si>
  <si>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</si>
  <si>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</si>
  <si>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</si>
  <si>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</si>
  <si>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</si>
  <si>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</si>
  <si>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</si>
  <si>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</si>
  <si>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</si>
  <si>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</si>
  <si>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</si>
  <si>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</si>
  <si>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</si>
  <si>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</si>
  <si>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</si>
  <si>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</si>
  <si>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</si>
  <si>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</si>
  <si>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</si>
  <si>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</si>
  <si>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</si>
  <si>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</si>
  <si>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</si>
  <si>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</si>
  <si>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</si>
  <si>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</si>
  <si>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</si>
  <si>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</si>
  <si>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</si>
  <si>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</si>
  <si>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</si>
  <si>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</si>
  <si>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</si>
  <si>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</si>
  <si>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</si>
  <si>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</si>
  <si>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</si>
  <si>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</si>
  <si>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</si>
  <si>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</si>
  <si>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</si>
  <si>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</si>
  <si>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</si>
  <si>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</si>
  <si>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</si>
  <si>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</si>
  <si>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</si>
  <si>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</si>
  <si>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</si>
  <si>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</si>
  <si>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</si>
  <si>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</si>
  <si>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</si>
  <si>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</si>
  <si>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</si>
  <si>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</si>
  <si>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</si>
  <si>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</si>
  <si>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</si>
  <si>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</si>
  <si>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</si>
  <si>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</si>
  <si>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</si>
  <si>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</si>
  <si>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</si>
  <si>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</si>
  <si>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</si>
  <si>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</si>
  <si>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</si>
  <si>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</si>
  <si>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</si>
  <si>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</si>
  <si>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</si>
  <si>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</si>
  <si>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</si>
  <si>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</si>
  <si>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</si>
  <si>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</si>
  <si>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</si>
  <si>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</si>
  <si>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</si>
  <si>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</si>
  <si>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</si>
  <si>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</si>
  <si>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</si>
  <si>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</si>
  <si>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</si>
  <si>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</si>
  <si>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</si>
  <si>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</si>
  <si>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</si>
  <si>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</si>
  <si>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</si>
  <si>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</si>
  <si>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</si>
  <si>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</si>
  <si>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</si>
  <si>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</si>
  <si>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</si>
  <si>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</si>
  <si>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</si>
  <si>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</si>
  <si>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</si>
  <si>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</si>
  <si>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</si>
  <si>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</si>
  <si>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</si>
  <si>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</si>
  <si>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</si>
  <si>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</si>
  <si>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</si>
  <si>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</si>
  <si>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</si>
  <si>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</si>
  <si>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</si>
  <si>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</si>
  <si>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</si>
  <si>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</si>
  <si>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</si>
  <si>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</si>
  <si>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</si>
  <si>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</si>
  <si>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</si>
  <si>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</si>
  <si>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</si>
  <si>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</si>
  <si>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</si>
  <si>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</si>
  <si>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</si>
  <si>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</si>
  <si>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</si>
  <si>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</si>
  <si>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</si>
  <si>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</si>
  <si>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</si>
  <si>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</si>
  <si>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</si>
  <si>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</si>
  <si>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</si>
  <si>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</si>
  <si>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</si>
  <si>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</si>
  <si>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</si>
  <si>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</si>
  <si>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</si>
  <si>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</si>
  <si>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</si>
  <si>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</si>
  <si>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</si>
  <si>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</si>
  <si>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</si>
  <si>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</si>
  <si>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</si>
  <si>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</si>
  <si>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</si>
  <si>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</si>
  <si>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</si>
  <si>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</si>
  <si>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</si>
  <si>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</si>
  <si>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</si>
  <si>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</si>
  <si>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</si>
  <si>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</si>
  <si>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</si>
  <si>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</si>
  <si>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</si>
  <si>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</si>
  <si>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</si>
  <si>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</si>
  <si>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</si>
  <si>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</si>
  <si>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</si>
  <si>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</si>
  <si>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</si>
  <si>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</si>
  <si>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</si>
  <si>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</si>
  <si>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</si>
  <si>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</si>
  <si>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</si>
  <si>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</si>
  <si>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</si>
  <si>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</si>
  <si>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</si>
  <si>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</si>
  <si>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</si>
  <si>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</si>
  <si>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</si>
  <si>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</si>
  <si>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</si>
  <si>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</si>
  <si>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</si>
  <si>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</si>
  <si>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</si>
  <si>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</si>
  <si>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</si>
  <si>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</si>
  <si>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</si>
  <si>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</si>
  <si>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</si>
  <si>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</si>
  <si>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</si>
  <si>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</si>
  <si>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</si>
  <si>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</si>
  <si>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</si>
  <si>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</si>
  <si>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</si>
  <si>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</si>
  <si>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</si>
  <si>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</si>
  <si>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</si>
  <si>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</si>
  <si>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</si>
  <si>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</si>
  <si>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</si>
  <si>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</si>
  <si>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</si>
  <si>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</si>
  <si>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</si>
  <si>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</si>
  <si>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</si>
  <si>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</si>
  <si>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</si>
  <si>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</si>
  <si>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</si>
  <si>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</si>
  <si>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</si>
  <si>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</si>
  <si>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</si>
  <si>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</si>
  <si>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</si>
  <si>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</si>
  <si>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</si>
  <si>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</si>
  <si>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</si>
  <si>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</si>
  <si>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</si>
  <si>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</si>
  <si>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</si>
  <si>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</si>
  <si>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</si>
  <si>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</si>
  <si>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</si>
  <si>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</si>
  <si>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</si>
  <si>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</si>
  <si>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</si>
  <si>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</si>
  <si>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</si>
  <si>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</si>
  <si>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</si>
  <si>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</si>
  <si>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</si>
  <si>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</si>
  <si>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</si>
  <si>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</si>
  <si>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</si>
  <si>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</si>
  <si>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</si>
  <si>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</si>
  <si>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</si>
  <si>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</si>
  <si>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</si>
  <si>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</si>
  <si>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</si>
  <si>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</si>
  <si>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</si>
  <si>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</si>
  <si>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</si>
  <si>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</si>
  <si>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</si>
  <si>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</si>
  <si>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</si>
  <si>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</si>
  <si>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</si>
  <si>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</si>
  <si>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</si>
  <si>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</si>
  <si>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</si>
  <si>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</si>
  <si>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</si>
  <si>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</si>
  <si>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</si>
  <si>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</si>
  <si>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</si>
  <si>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</si>
  <si>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</si>
  <si>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</si>
  <si>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</si>
  <si>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</si>
  <si>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</si>
  <si>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</si>
  <si>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</si>
  <si>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</si>
  <si>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</si>
  <si>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</si>
  <si>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</si>
  <si>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</si>
  <si>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</si>
  <si>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</si>
  <si>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</si>
  <si>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</si>
  <si>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</si>
  <si>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</si>
  <si>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</si>
  <si>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</si>
  <si>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</si>
  <si>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</si>
  <si>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</si>
  <si>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</si>
  <si>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</si>
  <si>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</si>
  <si>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</si>
  <si>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</si>
  <si>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</si>
  <si>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</si>
  <si>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</si>
  <si>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</si>
  <si>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</si>
  <si>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</si>
  <si>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</si>
  <si>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</si>
  <si>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</si>
  <si>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</si>
  <si>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</si>
  <si>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</si>
  <si>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</si>
  <si>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</si>
  <si>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</si>
  <si>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</si>
  <si>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</si>
  <si>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</si>
  <si>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</si>
  <si>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</si>
  <si>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</si>
  <si>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</si>
  <si>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</si>
  <si>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</si>
  <si>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</si>
  <si>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</si>
  <si>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</si>
  <si>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</si>
  <si>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</si>
  <si>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</si>
  <si>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</si>
  <si>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</si>
  <si>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</si>
  <si>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</si>
  <si>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</si>
  <si>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</si>
  <si>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</si>
  <si>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</si>
  <si>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</si>
  <si>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</si>
  <si>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</si>
  <si>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</si>
  <si>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</si>
  <si>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</si>
  <si>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</si>
  <si>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</si>
  <si>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</si>
  <si>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</si>
  <si>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</si>
  <si>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</si>
  <si>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</si>
  <si>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</si>
  <si>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</si>
  <si>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</si>
  <si>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</si>
  <si>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</si>
  <si>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</si>
  <si>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</si>
  <si>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</si>
  <si>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</si>
  <si>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</si>
  <si>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</si>
  <si>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</si>
  <si>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</si>
  <si>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</si>
  <si>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</si>
  <si>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</si>
  <si>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</si>
  <si>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</si>
  <si>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</si>
  <si>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</si>
  <si>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</si>
  <si>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</si>
  <si>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</si>
  <si>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</si>
  <si>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</si>
  <si>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</si>
  <si>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</si>
  <si>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</si>
  <si>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</si>
  <si>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</si>
  <si>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</si>
  <si>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</si>
  <si>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</si>
  <si>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</si>
  <si>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</si>
  <si>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</si>
  <si>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</si>
  <si>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</si>
  <si>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</si>
  <si>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</si>
  <si>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</si>
  <si>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</si>
  <si>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</si>
  <si>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</si>
  <si>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</si>
  <si>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</si>
  <si>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</si>
  <si>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</si>
  <si>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</si>
  <si>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</si>
  <si>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</si>
  <si>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</si>
  <si>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</si>
  <si>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</si>
  <si>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</si>
  <si>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</si>
  <si>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</si>
  <si>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</si>
  <si>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</si>
  <si>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</si>
  <si>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</si>
  <si>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</si>
  <si>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</si>
  <si>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</si>
  <si>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</si>
  <si>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</si>
  <si>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</si>
  <si>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</si>
  <si>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</si>
  <si>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</si>
  <si>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</si>
  <si>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</si>
  <si>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</si>
  <si>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</si>
  <si>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</si>
  <si>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</si>
  <si>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</si>
  <si>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</si>
  <si>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</si>
  <si>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</si>
  <si>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</si>
  <si>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</si>
  <si>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</si>
  <si>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</si>
  <si>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</si>
  <si>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</si>
  <si>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</si>
  <si>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</si>
  <si>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</si>
  <si>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</si>
  <si>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</si>
  <si>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</si>
  <si>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</si>
  <si>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</si>
  <si>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</si>
  <si>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</si>
  <si>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</si>
  <si>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</si>
  <si>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</si>
  <si>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</si>
  <si>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</si>
  <si>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</si>
  <si>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</si>
  <si>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</si>
  <si>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</si>
  <si>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</si>
  <si>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</si>
  <si>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</si>
  <si>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</si>
  <si>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</si>
  <si>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</si>
  <si>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</si>
  <si>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</si>
  <si>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</si>
  <si>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</si>
  <si>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</si>
  <si>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</si>
  <si>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</si>
  <si>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</si>
  <si>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</si>
  <si>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</si>
  <si>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</si>
  <si>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</si>
  <si>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</si>
  <si>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</si>
  <si>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</si>
  <si>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</si>
  <si>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</si>
  <si>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</si>
  <si>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</si>
  <si>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</si>
  <si>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</si>
  <si>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</si>
  <si>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</si>
  <si>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</si>
  <si>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</si>
  <si>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</si>
  <si>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</si>
  <si>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</si>
  <si>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</si>
  <si>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</si>
  <si>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</si>
  <si>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</si>
  <si>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</si>
  <si>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</si>
  <si>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</si>
  <si>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</si>
  <si>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</si>
  <si>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</si>
  <si>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</si>
  <si>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</si>
  <si>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</si>
  <si>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</si>
  <si>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</si>
  <si>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</si>
  <si>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</si>
  <si>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</si>
  <si>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</si>
  <si>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</si>
  <si>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</si>
  <si>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</si>
  <si>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</si>
  <si>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</si>
  <si>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</si>
  <si>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</si>
  <si>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</si>
  <si>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</si>
  <si>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</si>
  <si>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</si>
  <si>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</si>
  <si>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</si>
  <si>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</si>
  <si>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</si>
  <si>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</si>
  <si>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</si>
  <si>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</si>
  <si>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</si>
  <si>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</si>
  <si>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</si>
  <si>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</si>
  <si>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</si>
  <si>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</si>
  <si>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</si>
  <si>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</si>
  <si>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</si>
  <si>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</si>
  <si>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</si>
  <si>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</si>
  <si>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</si>
  <si>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</si>
  <si>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</si>
  <si>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</si>
  <si>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</si>
  <si>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</si>
  <si>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</si>
  <si>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</si>
  <si>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</si>
  <si>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</si>
  <si>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</si>
  <si>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</si>
  <si>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</si>
  <si>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</si>
  <si>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</si>
  <si>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</si>
  <si>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</si>
  <si>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</si>
  <si>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</si>
  <si>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</si>
  <si>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</si>
  <si>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</si>
  <si>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</si>
  <si>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</si>
  <si>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</si>
  <si>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</si>
  <si>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</si>
  <si>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</si>
  <si>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</si>
  <si>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</si>
  <si>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</si>
  <si>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</si>
  <si>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</si>
  <si>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</si>
  <si>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</si>
  <si>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</si>
  <si>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</si>
  <si>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</si>
  <si>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</si>
  <si>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</si>
  <si>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</si>
  <si>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</si>
  <si>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</si>
  <si>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</si>
  <si>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</si>
  <si>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</si>
  <si>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</si>
  <si>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</si>
  <si>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</si>
  <si>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</si>
  <si>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</si>
  <si>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</si>
  <si>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</si>
  <si>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</si>
  <si>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</si>
  <si>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</si>
  <si>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</si>
  <si>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</si>
  <si>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</si>
  <si>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</si>
  <si>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</si>
  <si>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</si>
  <si>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</si>
  <si>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</si>
  <si>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</si>
  <si>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</si>
  <si>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</si>
  <si>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</si>
  <si>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</si>
  <si>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</si>
  <si>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</si>
  <si>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</si>
  <si>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</si>
  <si>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</si>
  <si>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</si>
  <si>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</si>
  <si>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</si>
  <si>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</si>
  <si>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</si>
  <si>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</si>
  <si>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</si>
  <si>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</si>
  <si>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</si>
  <si>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</si>
  <si>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</si>
  <si>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</si>
  <si>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</si>
  <si>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</si>
  <si>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</si>
  <si>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</si>
  <si>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</si>
  <si>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</si>
  <si>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</si>
  <si>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</si>
  <si>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</si>
  <si>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</si>
  <si>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</si>
  <si>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</si>
  <si>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</si>
  <si>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</si>
  <si>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</si>
  <si>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</si>
  <si>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</si>
  <si>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</si>
  <si>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</si>
  <si>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</si>
  <si>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</si>
  <si>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</si>
  <si>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</si>
  <si>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</si>
  <si>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</si>
  <si>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</si>
  <si>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</si>
  <si>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</si>
  <si>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</si>
  <si>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</si>
  <si>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</si>
  <si>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</si>
  <si>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</si>
  <si>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</si>
  <si>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</si>
  <si>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</si>
  <si>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</si>
  <si>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</si>
  <si>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</si>
  <si>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</si>
  <si>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</si>
  <si>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</si>
  <si>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</si>
  <si>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</si>
  <si>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</si>
  <si>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</si>
  <si>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</si>
  <si>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</si>
  <si>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</si>
  <si>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</si>
  <si>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</si>
  <si>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</si>
  <si>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</si>
  <si>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</si>
  <si>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</si>
  <si>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</si>
  <si>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</si>
  <si>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</si>
  <si>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</si>
  <si>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</si>
  <si>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</si>
  <si>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</si>
  <si>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</si>
  <si>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</si>
  <si>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</si>
  <si>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</si>
  <si>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</si>
  <si>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</si>
  <si>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</si>
  <si>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</si>
  <si>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</si>
  <si>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</si>
  <si>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</si>
  <si>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</si>
  <si>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</si>
  <si>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</si>
  <si>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</si>
  <si>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</si>
  <si>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</si>
  <si>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</si>
  <si>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</si>
  <si>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</si>
  <si>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</si>
  <si>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</si>
  <si>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</si>
  <si>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</si>
  <si>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</si>
  <si>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</si>
  <si>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</si>
  <si>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</si>
  <si>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</si>
  <si>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</si>
  <si>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</si>
  <si>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</si>
  <si>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</si>
  <si>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</si>
  <si>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</si>
  <si>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</si>
  <si>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</si>
  <si>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</si>
  <si>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</si>
  <si>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</si>
  <si>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</si>
  <si>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</si>
  <si>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</si>
  <si>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</si>
  <si>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</si>
  <si>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</si>
  <si>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</si>
  <si>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</si>
  <si>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</si>
  <si>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</si>
  <si>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</si>
  <si>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</si>
  <si>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</si>
  <si>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</si>
  <si>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</si>
  <si>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</si>
  <si>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</si>
  <si>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</si>
  <si>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</si>
  <si>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</si>
  <si>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</si>
  <si>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</si>
  <si>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</si>
  <si>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</si>
  <si>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</si>
  <si>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</si>
  <si>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</si>
  <si>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</si>
  <si>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</si>
  <si>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</si>
  <si>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</si>
  <si>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</si>
  <si>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</si>
  <si>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</si>
  <si>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</si>
  <si>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</si>
  <si>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</si>
  <si>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</si>
  <si>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</si>
  <si>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</si>
  <si>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</si>
  <si>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</si>
  <si>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</si>
  <si>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</si>
  <si>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</si>
  <si>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</si>
  <si>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</si>
  <si>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</si>
  <si>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</si>
  <si>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</si>
  <si>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</si>
  <si>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</si>
  <si>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</si>
  <si>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</si>
  <si>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</si>
  <si>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</si>
  <si>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</si>
  <si>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</si>
  <si>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</si>
  <si>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</si>
  <si>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</si>
  <si>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</si>
  <si>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</si>
  <si>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</si>
  <si>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</si>
  <si>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</si>
  <si>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</si>
  <si>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</si>
  <si>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</si>
  <si>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</si>
  <si>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</si>
  <si>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</si>
  <si>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</si>
  <si>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</si>
  <si>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</si>
  <si>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</si>
  <si>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</si>
  <si>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</si>
  <si>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</si>
  <si>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</si>
  <si>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</si>
  <si>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</si>
  <si>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</si>
  <si>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</si>
  <si>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</si>
  <si>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</si>
  <si>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</si>
  <si>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</si>
  <si>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</si>
  <si>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</si>
  <si>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</si>
  <si>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</si>
  <si>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</si>
  <si>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</si>
  <si>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</si>
  <si>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</si>
  <si>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</si>
  <si>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</si>
  <si>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</si>
  <si>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</si>
  <si>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</si>
  <si>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</si>
  <si>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</si>
  <si>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</si>
  <si>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</si>
  <si>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</si>
  <si>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</si>
  <si>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</si>
  <si>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</si>
  <si>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</si>
  <si>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</si>
  <si>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</si>
  <si>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</si>
  <si>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</si>
  <si>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</si>
  <si>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</si>
  <si>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</si>
  <si>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</si>
  <si>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</si>
  <si>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</si>
  <si>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</si>
  <si>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</si>
  <si>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</si>
  <si>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</si>
  <si>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</si>
  <si>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</si>
  <si>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</si>
  <si>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</si>
  <si>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</si>
  <si>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</si>
  <si>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</si>
  <si>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</si>
  <si>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</si>
  <si>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</si>
  <si>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</si>
  <si>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</si>
  <si>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</si>
  <si>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</si>
  <si>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</si>
  <si>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</si>
  <si>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</si>
  <si>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</si>
  <si>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</si>
  <si>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</si>
  <si>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</si>
  <si>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</si>
  <si>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</si>
  <si>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</si>
  <si>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</si>
  <si>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</si>
  <si>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</si>
  <si>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</si>
  <si>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</si>
  <si>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</si>
  <si>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</si>
  <si>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</si>
  <si>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</si>
  <si>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</si>
  <si>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</si>
  <si>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</si>
  <si>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</si>
  <si>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</si>
  <si>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</si>
  <si>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</si>
  <si>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</si>
  <si>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</si>
  <si>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</si>
  <si>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</si>
  <si>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</si>
  <si>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</si>
  <si>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</si>
  <si>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</si>
  <si>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</si>
  <si>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</si>
  <si>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</si>
  <si>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</si>
  <si>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</si>
  <si>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</si>
  <si>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</si>
  <si>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</si>
  <si>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</si>
  <si>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</si>
  <si>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</si>
  <si>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</si>
  <si>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</si>
  <si>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</si>
  <si>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</si>
  <si>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</si>
  <si>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</si>
  <si>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</si>
  <si>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</si>
  <si>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</si>
  <si>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</si>
  <si>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</si>
  <si>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</si>
  <si>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</si>
  <si>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</si>
  <si>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</si>
  <si>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</si>
  <si>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</si>
  <si>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</si>
  <si>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</si>
  <si>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</si>
  <si>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</si>
  <si>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</si>
  <si>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</si>
  <si>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</si>
  <si>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</si>
  <si>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</si>
  <si>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</si>
  <si>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</si>
  <si>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</si>
  <si>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</si>
  <si>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</si>
  <si>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</si>
  <si>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</si>
  <si>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</si>
  <si>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</si>
  <si>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</si>
  <si>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</si>
  <si>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</si>
  <si>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</si>
  <si>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</si>
  <si>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</si>
  <si>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</si>
  <si>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</si>
  <si>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</si>
  <si>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</si>
  <si>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</si>
  <si>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</si>
  <si>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</si>
  <si>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</si>
  <si>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</si>
  <si>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</si>
  <si>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</si>
  <si>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</si>
  <si>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</si>
  <si>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</si>
  <si>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</si>
  <si>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</si>
  <si>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</si>
  <si>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</si>
  <si>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</si>
  <si>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</si>
  <si>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</si>
  <si>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</si>
  <si>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</si>
  <si>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</si>
  <si>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</si>
  <si>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</si>
  <si>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</si>
  <si>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</si>
  <si>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</si>
  <si>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</si>
  <si>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</si>
  <si>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</si>
  <si>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</si>
  <si>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</si>
  <si>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</si>
  <si>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</si>
  <si>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</si>
  <si>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</si>
  <si>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</si>
  <si>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</si>
  <si>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</si>
  <si>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</si>
  <si>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</si>
  <si>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</si>
  <si>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</si>
  <si>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</si>
  <si>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</si>
  <si>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</si>
  <si>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</si>
  <si>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</si>
  <si>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</si>
  <si>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</si>
  <si>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</si>
  <si>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</si>
  <si>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</si>
  <si>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</si>
  <si>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</si>
  <si>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</si>
  <si>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</si>
  <si>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</si>
  <si>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</si>
  <si>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</si>
  <si>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</si>
  <si>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</si>
  <si>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</si>
  <si>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</si>
  <si>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</si>
  <si>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</si>
  <si>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</si>
  <si>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</si>
  <si>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</si>
  <si>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</si>
  <si>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</si>
  <si>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</si>
  <si>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</si>
  <si>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</si>
  <si>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</si>
  <si>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</si>
  <si>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</si>
  <si>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</si>
  <si>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</si>
  <si>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</si>
  <si>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</si>
  <si>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</si>
  <si>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</si>
  <si>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</si>
  <si>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</si>
  <si>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</si>
  <si>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</si>
  <si>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</si>
  <si>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</si>
  <si>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</si>
  <si>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</si>
  <si>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</si>
  <si>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</si>
  <si>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</si>
  <si>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</si>
  <si>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</si>
  <si>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</si>
  <si>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</si>
  <si>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</si>
  <si>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</si>
  <si>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</si>
  <si>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</si>
  <si>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</si>
  <si>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</si>
  <si>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</si>
  <si>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</si>
  <si>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</si>
  <si>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</si>
  <si>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</si>
  <si>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</si>
  <si>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</si>
  <si>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</si>
  <si>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</si>
  <si>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</si>
  <si>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</si>
  <si>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</si>
  <si>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</si>
  <si>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</si>
  <si>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</si>
  <si>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</si>
  <si>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</si>
  <si>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</si>
  <si>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</si>
  <si>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</si>
  <si>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</si>
  <si>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</si>
  <si>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</si>
  <si>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</si>
  <si>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</si>
  <si>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</si>
  <si>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</si>
  <si>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</si>
  <si>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</si>
  <si>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</si>
  <si>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</si>
  <si>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</si>
  <si>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</si>
  <si>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</si>
  <si>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</si>
  <si>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</si>
  <si>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</si>
  <si>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</si>
  <si>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</si>
  <si>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</si>
  <si>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</si>
  <si>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</si>
  <si>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</si>
  <si>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</si>
  <si>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</si>
  <si>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</si>
  <si>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</si>
  <si>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</si>
  <si>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</si>
  <si>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</si>
  <si>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</si>
  <si>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</si>
  <si>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</si>
  <si>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</si>
  <si>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</si>
  <si>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</si>
  <si>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</si>
  <si>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</si>
  <si>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</si>
  <si>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</si>
  <si>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</si>
  <si>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</si>
  <si>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</si>
  <si>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</si>
  <si>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</si>
  <si>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</si>
  <si>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</si>
  <si>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</si>
  <si>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</si>
  <si>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</si>
  <si>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</si>
  <si>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</si>
  <si>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</si>
  <si>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</si>
  <si>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</si>
  <si>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</si>
  <si>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</si>
  <si>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</si>
  <si>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</si>
  <si>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</si>
  <si>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</si>
  <si>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</si>
  <si>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</si>
  <si>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</si>
  <si>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</si>
  <si>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</si>
  <si>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</si>
  <si>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</si>
  <si>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</si>
  <si>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</si>
  <si>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</si>
  <si>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</si>
  <si>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</si>
  <si>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</si>
  <si>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</si>
  <si>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</si>
  <si>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</si>
  <si>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</si>
  <si>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</si>
  <si>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</si>
  <si>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</si>
  <si>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</si>
  <si>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</si>
  <si>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</si>
  <si>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</si>
  <si>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</si>
  <si>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</si>
  <si>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</si>
  <si>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</si>
  <si>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</si>
  <si>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</si>
  <si>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</si>
  <si>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</si>
  <si>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</si>
  <si>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</si>
  <si>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</si>
  <si>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</si>
  <si>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</si>
  <si>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</si>
  <si>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</si>
  <si>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</si>
  <si>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</si>
  <si>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</si>
  <si>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</si>
  <si>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</si>
  <si>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</si>
  <si>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</si>
  <si>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</si>
  <si>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</si>
  <si>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</si>
  <si>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</si>
  <si>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</si>
  <si>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</si>
  <si>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</si>
  <si>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</si>
  <si>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</si>
  <si>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</si>
  <si>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</si>
  <si>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</si>
  <si>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</si>
  <si>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</si>
  <si>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</si>
  <si>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</si>
  <si>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</si>
  <si>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</si>
  <si>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</si>
  <si>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</si>
  <si>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</si>
  <si>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</si>
  <si>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</si>
  <si>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</si>
  <si>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</si>
  <si>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</si>
  <si>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</si>
  <si>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</si>
  <si>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</si>
  <si>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</si>
  <si>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</si>
  <si>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</si>
  <si>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</si>
  <si>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</si>
  <si>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</si>
  <si>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</si>
  <si>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</si>
  <si>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</si>
  <si>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</si>
  <si>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</si>
  <si>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</si>
  <si>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</si>
  <si>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</si>
  <si>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</si>
  <si>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</si>
  <si>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</si>
  <si>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</si>
  <si>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</si>
  <si>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</si>
  <si>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</si>
  <si>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</si>
  <si>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</si>
  <si>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</si>
  <si>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</si>
  <si>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</si>
  <si>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</si>
  <si>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</si>
  <si>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</si>
  <si>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</si>
  <si>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</si>
  <si>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</si>
  <si>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</si>
  <si>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</si>
  <si>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</si>
  <si>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</si>
  <si>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</si>
  <si>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</si>
  <si>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</si>
  <si>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</si>
  <si>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</si>
  <si>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</si>
  <si>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</si>
  <si>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</si>
  <si>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</si>
  <si>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</si>
  <si>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</si>
  <si>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</si>
  <si>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</si>
  <si>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</si>
  <si>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</si>
  <si>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</si>
  <si>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</si>
  <si>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</si>
  <si>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</si>
  <si>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</si>
  <si>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</si>
  <si>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</si>
  <si>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</si>
  <si>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</si>
  <si>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</si>
  <si>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</si>
  <si>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</si>
  <si>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</si>
  <si>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</si>
  <si>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</si>
  <si>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</si>
  <si>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</si>
  <si>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</si>
  <si>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</si>
  <si>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</si>
  <si>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</si>
  <si>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</si>
  <si>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</si>
  <si>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</si>
  <si>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</si>
  <si>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</si>
  <si>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</si>
  <si>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</si>
  <si>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</si>
  <si>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</si>
  <si>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</si>
  <si>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</si>
  <si>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</si>
  <si>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</si>
  <si>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</si>
  <si>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</si>
  <si>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</si>
  <si>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</si>
  <si>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</si>
  <si>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</si>
  <si>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</si>
  <si>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</si>
  <si>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</si>
  <si>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</si>
  <si>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</si>
  <si>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</si>
  <si>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</si>
  <si>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</si>
  <si>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</si>
  <si>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</si>
  <si>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</si>
  <si>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</si>
  <si>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</si>
  <si>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</si>
  <si>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</si>
  <si>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</si>
  <si>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</si>
  <si>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</si>
  <si>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</si>
  <si>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</si>
  <si>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</si>
  <si>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</si>
  <si>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</si>
  <si>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</si>
  <si>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</si>
  <si>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</si>
  <si>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</si>
  <si>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</si>
  <si>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</si>
  <si>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</si>
  <si>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</si>
  <si>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</si>
  <si>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</si>
  <si>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</si>
  <si>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</si>
  <si>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</si>
  <si>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</si>
  <si>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</si>
  <si>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</si>
  <si>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</si>
  <si>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</si>
  <si>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</si>
  <si>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</si>
  <si>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</si>
  <si>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</si>
  <si>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</si>
  <si>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</si>
  <si>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</si>
  <si>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</si>
  <si>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</si>
  <si>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</si>
  <si>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</si>
  <si>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</si>
  <si>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</si>
  <si>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</si>
  <si>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</si>
  <si>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</si>
  <si>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</si>
  <si>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</si>
  <si>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</si>
  <si>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</si>
  <si>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</si>
  <si>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</si>
  <si>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</si>
  <si>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</si>
  <si>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</si>
  <si>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</si>
  <si>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</si>
  <si>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</si>
  <si>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</si>
  <si>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</si>
  <si>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</si>
  <si>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</si>
  <si>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</si>
  <si>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</si>
  <si>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</si>
  <si>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</si>
  <si>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</si>
  <si>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</si>
  <si>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</si>
  <si>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</si>
  <si>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</si>
  <si>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</si>
  <si>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</si>
  <si>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</si>
  <si>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</si>
  <si>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</si>
  <si>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</si>
  <si>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</si>
  <si>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</si>
  <si>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</si>
  <si>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</si>
  <si>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</si>
  <si>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</si>
  <si>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</si>
  <si>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</si>
  <si>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</si>
  <si>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</si>
  <si>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</si>
  <si>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</si>
  <si>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</si>
  <si>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</si>
  <si>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</si>
  <si>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</si>
  <si>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</si>
  <si>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</si>
  <si>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</si>
  <si>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</si>
  <si>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</si>
  <si>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</si>
  <si>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</si>
  <si>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</si>
  <si>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</si>
  <si>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</si>
  <si>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</si>
  <si>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</si>
  <si>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</si>
  <si>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</si>
  <si>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</si>
  <si>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</si>
  <si>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</si>
  <si>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</si>
  <si>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</si>
  <si>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</si>
  <si>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</si>
  <si>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</si>
  <si>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</si>
  <si>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</si>
  <si>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</si>
  <si>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</si>
  <si>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</si>
  <si>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</si>
  <si>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</si>
  <si>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</si>
  <si>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</si>
  <si>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</si>
  <si>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</si>
  <si>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</si>
  <si>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</si>
  <si>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</si>
  <si>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</si>
  <si>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</si>
  <si>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</si>
  <si>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</si>
  <si>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</si>
  <si>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</si>
  <si>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</si>
  <si>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</si>
  <si>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</si>
  <si>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</si>
  <si>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</si>
  <si>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</si>
  <si>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</si>
  <si>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</si>
  <si>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</si>
  <si>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</si>
  <si>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</si>
  <si>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</si>
  <si>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</si>
  <si>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</si>
  <si>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</si>
  <si>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</si>
  <si>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</si>
  <si>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</si>
  <si>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</si>
  <si>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</si>
  <si>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</si>
  <si>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</si>
  <si>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</si>
  <si>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</si>
  <si>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</si>
  <si>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</si>
  <si>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</si>
  <si>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</si>
  <si>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</si>
  <si>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</si>
  <si>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</si>
  <si>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</si>
  <si>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</si>
  <si>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</si>
  <si>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</si>
  <si>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</si>
  <si>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</si>
  <si>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</si>
  <si>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</si>
  <si>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</si>
  <si>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</si>
  <si>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</si>
  <si>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</si>
  <si>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</si>
  <si>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</si>
  <si>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</si>
  <si>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</si>
  <si>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</si>
  <si>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</si>
  <si>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</si>
  <si>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</si>
  <si>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</si>
  <si>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</si>
  <si>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</si>
  <si>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</si>
  <si>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</si>
  <si>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</si>
  <si>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</si>
  <si>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</si>
  <si>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</si>
  <si>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</si>
  <si>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</si>
  <si>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</si>
  <si>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</si>
  <si>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</si>
  <si>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</si>
  <si>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</si>
  <si>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</si>
  <si>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</si>
  <si>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</si>
  <si>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</si>
  <si>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</si>
  <si>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</si>
  <si>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</si>
  <si>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</si>
  <si>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</si>
  <si>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</si>
  <si>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</si>
  <si>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</si>
  <si>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</si>
  <si>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</si>
  <si>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</si>
  <si>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</si>
  <si>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</si>
  <si>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</si>
  <si>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</si>
  <si>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</si>
  <si>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</si>
  <si>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</si>
  <si>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</si>
  <si>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</si>
  <si>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</si>
  <si>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</si>
  <si>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</si>
  <si>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</si>
  <si>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</si>
  <si>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</si>
  <si>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</si>
  <si>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</si>
  <si>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</si>
  <si>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</si>
  <si>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</si>
  <si>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</si>
  <si>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</si>
  <si>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</si>
  <si>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</si>
  <si>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</si>
  <si>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</si>
  <si>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</si>
  <si>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</si>
  <si>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</si>
  <si>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</si>
  <si>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</si>
  <si>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</si>
  <si>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</si>
  <si>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</si>
  <si>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</si>
  <si>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</si>
  <si>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</si>
  <si>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</si>
  <si>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</si>
  <si>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</si>
  <si>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</si>
  <si>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</si>
  <si>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</si>
  <si>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</si>
  <si>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</si>
  <si>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</si>
  <si>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</si>
  <si>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</si>
  <si>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</si>
  <si>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</si>
  <si>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</si>
  <si>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</si>
  <si>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</si>
  <si>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</si>
  <si>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</si>
  <si>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</si>
  <si>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</si>
  <si>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</si>
  <si>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</si>
  <si>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</si>
  <si>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</si>
  <si>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</si>
  <si>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</si>
  <si>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</si>
  <si>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</si>
  <si>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</si>
  <si>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</si>
  <si>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</si>
  <si>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</si>
  <si>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</si>
  <si>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</si>
  <si>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</si>
  <si>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</si>
  <si>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</si>
  <si>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</si>
  <si>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</si>
  <si>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</si>
  <si>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</si>
  <si>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</si>
  <si>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</si>
  <si>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</si>
  <si>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</si>
  <si>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</si>
  <si>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</si>
  <si>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</si>
  <si>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</si>
  <si>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</si>
  <si>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</si>
  <si>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</si>
  <si>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</si>
  <si>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</si>
  <si>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</si>
  <si>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</si>
  <si>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</si>
  <si>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</si>
  <si>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</si>
  <si>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</si>
  <si>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</si>
  <si>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</si>
  <si>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</si>
  <si>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</si>
  <si>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</si>
  <si>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</si>
  <si>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</si>
  <si>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</si>
  <si>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</si>
  <si>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</si>
  <si>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</si>
  <si>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</si>
  <si>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</si>
  <si>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</si>
  <si>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</si>
  <si>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</si>
  <si>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</si>
  <si>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</si>
  <si>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</si>
  <si>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</si>
  <si>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</si>
  <si>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</si>
  <si>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</si>
  <si>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</si>
  <si>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</si>
  <si>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</si>
  <si>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</si>
  <si>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</si>
  <si>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</si>
  <si>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</si>
  <si>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</si>
  <si>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</si>
  <si>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</si>
  <si>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</si>
  <si>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</si>
  <si>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</si>
  <si>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</si>
  <si>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</si>
  <si>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</si>
  <si>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</si>
  <si>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</si>
  <si>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</si>
  <si>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</si>
  <si>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</si>
  <si>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</si>
  <si>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</si>
  <si>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</si>
  <si>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</si>
  <si>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</si>
  <si>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</si>
  <si>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</si>
  <si>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</si>
  <si>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</si>
  <si>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</si>
  <si>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</si>
  <si>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</si>
  <si>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</si>
  <si>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</si>
  <si>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</si>
  <si>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</si>
  <si>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</si>
  <si>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</si>
  <si>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</si>
  <si>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</si>
  <si>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</si>
  <si>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</si>
  <si>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</si>
  <si>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</si>
  <si>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</si>
  <si>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</si>
  <si>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</si>
  <si>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</si>
  <si>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</si>
  <si>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</si>
  <si>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</si>
  <si>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</si>
  <si>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</si>
  <si>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</si>
  <si>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</si>
  <si>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</si>
  <si>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</si>
  <si>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</si>
  <si>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</si>
  <si>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</si>
  <si>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</si>
  <si>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</si>
  <si>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</si>
  <si>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</si>
  <si>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</si>
  <si>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</si>
  <si>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</si>
  <si>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</si>
  <si>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</si>
  <si>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</si>
  <si>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</si>
  <si>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</si>
  <si>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</si>
  <si>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</si>
  <si>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</si>
  <si>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</si>
  <si>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</si>
  <si>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</si>
  <si>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</si>
  <si>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</si>
  <si>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</si>
  <si>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</si>
  <si>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</si>
  <si>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</si>
  <si>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</si>
  <si>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</si>
  <si>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</si>
  <si>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</si>
  <si>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</si>
  <si>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</si>
  <si>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</si>
  <si>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</si>
  <si>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</si>
  <si>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</si>
  <si>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</si>
  <si>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</si>
  <si>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</si>
  <si>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</si>
  <si>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</si>
  <si>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</si>
  <si>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</si>
  <si>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</si>
  <si>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</si>
  <si>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</si>
  <si>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</si>
  <si>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</si>
  <si>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</si>
  <si>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</si>
  <si>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</si>
  <si>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</si>
  <si>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</si>
  <si>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</si>
  <si>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</si>
  <si>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</si>
  <si>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</si>
  <si>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</si>
  <si>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</si>
  <si>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</si>
  <si>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</si>
  <si>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</si>
  <si>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</si>
  <si>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</si>
  <si>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</si>
  <si>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</si>
  <si>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</si>
  <si>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</si>
  <si>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</si>
  <si>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</si>
  <si>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</si>
  <si>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</si>
  <si>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</si>
  <si>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</si>
  <si>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</si>
  <si>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</si>
  <si>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</si>
  <si>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</si>
  <si>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</si>
  <si>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</si>
  <si>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</si>
  <si>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</si>
  <si>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</si>
  <si>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</si>
  <si>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</si>
  <si>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</si>
  <si>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</si>
  <si>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</si>
  <si>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</si>
  <si>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</si>
  <si>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</si>
  <si>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</si>
  <si>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</si>
  <si>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</si>
  <si>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</si>
  <si>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</si>
  <si>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</si>
  <si>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</si>
  <si>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</si>
  <si>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</si>
  <si>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</si>
  <si>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</si>
  <si>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</si>
  <si>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</si>
  <si>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</si>
  <si>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</si>
  <si>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</si>
  <si>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</si>
  <si>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</si>
  <si>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</si>
  <si>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</si>
  <si>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</si>
  <si>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</si>
  <si>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</si>
  <si>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</si>
  <si>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</si>
  <si>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</si>
  <si>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</si>
  <si>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</si>
  <si>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</si>
  <si>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</si>
  <si>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</si>
  <si>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</si>
  <si>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</si>
  <si>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</si>
  <si>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</si>
  <si>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</si>
  <si>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</si>
  <si>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</si>
  <si>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</si>
  <si>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</si>
  <si>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</si>
  <si>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</si>
  <si>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</si>
  <si>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</si>
  <si>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</si>
  <si>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</si>
  <si>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</si>
  <si>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</si>
  <si>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</si>
  <si>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</si>
  <si>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</si>
  <si>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</si>
  <si>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</si>
  <si>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</si>
  <si>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</si>
  <si>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</si>
  <si>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</si>
  <si>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</si>
  <si>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</si>
  <si>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</si>
  <si>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</si>
  <si>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</si>
  <si>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</si>
  <si>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</si>
  <si>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</si>
  <si>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</si>
  <si>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</si>
  <si>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</si>
  <si>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</si>
  <si>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</si>
  <si>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</si>
  <si>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</si>
  <si>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</si>
  <si>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</si>
  <si>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</si>
  <si>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</si>
  <si>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</si>
  <si>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</si>
  <si>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</si>
  <si>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</si>
  <si>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</si>
  <si>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</si>
  <si>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</si>
  <si>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</si>
  <si>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</si>
  <si>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</si>
  <si>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</si>
  <si>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</si>
  <si>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</si>
  <si>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</si>
  <si>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</si>
  <si>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</si>
  <si>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</si>
  <si>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</si>
  <si>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</si>
  <si>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</si>
  <si>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</si>
  <si>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</si>
  <si>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</si>
  <si>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</si>
  <si>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</si>
  <si>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</si>
  <si>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</si>
  <si>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</si>
  <si>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</si>
  <si>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</si>
  <si>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</si>
  <si>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</si>
  <si>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</si>
  <si>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</si>
  <si>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</si>
  <si>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</si>
  <si>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</si>
  <si>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</si>
  <si>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</si>
  <si>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</si>
  <si>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</si>
  <si>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</si>
  <si>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</si>
  <si>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</si>
  <si>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</si>
  <si>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</si>
  <si>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</si>
  <si>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</si>
  <si>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</si>
  <si>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</si>
  <si>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</si>
  <si>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</si>
  <si>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</si>
  <si>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</si>
  <si>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</si>
  <si>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</si>
  <si>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</si>
  <si>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</si>
  <si>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</si>
  <si>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</si>
  <si>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</si>
  <si>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</si>
  <si>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</si>
  <si>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</si>
  <si>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</si>
  <si>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</si>
  <si>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</si>
  <si>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</si>
  <si>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</si>
  <si>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</si>
  <si>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</si>
  <si>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</si>
  <si>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</si>
  <si>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</si>
  <si>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</si>
  <si>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</si>
  <si>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</si>
  <si>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</si>
  <si>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</si>
  <si>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</si>
  <si>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</si>
  <si>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</si>
  <si>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</si>
  <si>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</si>
  <si>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</si>
  <si>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</si>
  <si>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</si>
  <si>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</si>
  <si>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</si>
  <si>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</si>
  <si>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</si>
  <si>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</si>
  <si>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</si>
  <si>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</si>
  <si>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</si>
  <si>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</si>
  <si>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</si>
  <si>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</si>
  <si>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</si>
  <si>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</si>
  <si>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</si>
  <si>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</si>
  <si>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</si>
  <si>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</si>
  <si>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</si>
  <si>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</si>
  <si>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</si>
  <si>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</si>
  <si>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</si>
  <si>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</si>
  <si>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</si>
  <si>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</si>
  <si>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</si>
  <si>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</si>
  <si>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</si>
  <si>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</si>
  <si>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</si>
  <si>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</si>
  <si>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</si>
  <si>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</si>
  <si>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</si>
  <si>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</si>
  <si>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</si>
  <si>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</si>
  <si>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</si>
  <si>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</si>
  <si>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</si>
  <si>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</si>
  <si>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</si>
  <si>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</si>
  <si>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</si>
  <si>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</si>
  <si>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</si>
  <si>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</si>
  <si>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</si>
  <si>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</si>
  <si>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</si>
  <si>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</si>
  <si>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</si>
  <si>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</si>
  <si>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</si>
  <si>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</si>
  <si>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</si>
  <si>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</si>
  <si>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</si>
  <si>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</si>
  <si>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</si>
  <si>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</si>
  <si>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</si>
  <si>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</si>
  <si>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</si>
  <si>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</si>
  <si>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</si>
  <si>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</si>
  <si>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</si>
  <si>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</si>
  <si>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</si>
  <si>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</si>
  <si>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</si>
  <si>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</si>
  <si>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</si>
  <si>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</si>
  <si>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</si>
  <si>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</si>
  <si>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</si>
  <si>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</si>
  <si>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</si>
  <si>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</si>
  <si>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</si>
  <si>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</si>
  <si>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</si>
  <si>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</si>
  <si>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</si>
  <si>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</si>
  <si>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</si>
  <si>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</si>
  <si>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</si>
  <si>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</si>
  <si>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</si>
  <si>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</si>
  <si>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</si>
  <si>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</si>
  <si>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</si>
  <si>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</si>
  <si>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</si>
  <si>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</si>
  <si>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</si>
  <si>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</si>
  <si>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</si>
  <si>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</si>
  <si>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</si>
  <si>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</si>
  <si>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</si>
  <si>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</si>
  <si>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</si>
  <si>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</si>
  <si>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</si>
  <si>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</si>
  <si>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</si>
  <si>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</si>
  <si>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</si>
  <si>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</si>
  <si>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</si>
  <si>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</si>
  <si>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</si>
  <si>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</si>
  <si>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</si>
  <si>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</si>
  <si>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</si>
  <si>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</si>
  <si>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</si>
  <si>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</si>
  <si>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</si>
  <si>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</si>
  <si>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</si>
  <si>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</si>
  <si>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</si>
  <si>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</si>
  <si>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</si>
  <si>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</si>
  <si>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</si>
  <si>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</si>
  <si>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</si>
  <si>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</si>
  <si>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</si>
  <si>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</si>
  <si>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</si>
  <si>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</si>
  <si>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</si>
  <si>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</si>
  <si>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</si>
  <si>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</si>
  <si>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</si>
  <si>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</si>
  <si>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</si>
  <si>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</si>
  <si>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</si>
  <si>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</si>
  <si>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</si>
  <si>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</si>
  <si>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</si>
  <si>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</si>
  <si>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</si>
  <si>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</si>
  <si>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</si>
  <si>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</si>
  <si>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</si>
  <si>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</si>
  <si>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</si>
  <si>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</si>
  <si>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</si>
  <si>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</si>
  <si>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</si>
  <si>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</si>
  <si>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</si>
  <si>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</si>
  <si>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</si>
  <si>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</si>
  <si>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</si>
  <si>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</si>
  <si>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</si>
  <si>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</si>
  <si>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</si>
  <si>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</si>
  <si>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</si>
  <si>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</si>
  <si>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</si>
  <si>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</si>
  <si>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</si>
  <si>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</si>
  <si>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</si>
  <si>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</si>
  <si>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</si>
  <si>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</si>
  <si>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</si>
  <si>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</si>
  <si>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</si>
  <si>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</si>
  <si>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</si>
  <si>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</si>
  <si>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</si>
  <si>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</si>
  <si>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</si>
  <si>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</si>
  <si>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</si>
  <si>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</si>
  <si>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</si>
  <si>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</si>
  <si>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</si>
  <si>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</si>
  <si>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</si>
  <si>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</si>
  <si>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</si>
  <si>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</si>
  <si>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</si>
  <si>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</si>
  <si>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</si>
  <si>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</si>
  <si>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</si>
  <si>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</si>
  <si>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</si>
  <si>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</si>
  <si>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</si>
  <si>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</si>
  <si>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</si>
  <si>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</si>
  <si>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</si>
  <si>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</si>
  <si>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</si>
  <si>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</si>
  <si>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</si>
  <si>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</si>
  <si>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</si>
  <si>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</si>
  <si>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</si>
  <si>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</si>
  <si>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</si>
  <si>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</si>
  <si>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</si>
  <si>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</si>
  <si>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</si>
  <si>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</si>
  <si>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</si>
  <si>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</si>
  <si>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</si>
  <si>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</si>
  <si>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</si>
  <si>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</si>
  <si>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</si>
  <si>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</si>
  <si>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</si>
  <si>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</si>
  <si>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</si>
  <si>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</si>
  <si>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</si>
  <si>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</si>
  <si>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</si>
  <si>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</si>
  <si>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</si>
  <si>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</si>
  <si>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</si>
  <si>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</si>
  <si>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</si>
  <si>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</si>
  <si>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</si>
  <si>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</si>
  <si>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</si>
  <si>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</si>
  <si>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</si>
  <si>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</si>
  <si>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</si>
  <si>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</si>
  <si>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</si>
  <si>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</si>
  <si>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</si>
  <si>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</si>
  <si>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</si>
  <si>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</si>
  <si>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</si>
  <si>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</si>
  <si>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</si>
  <si>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</si>
  <si>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</si>
  <si>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</si>
  <si>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</si>
  <si>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</si>
  <si>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</si>
  <si>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</si>
  <si>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</si>
  <si>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</si>
  <si>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</si>
  <si>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</si>
  <si>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</si>
  <si>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</si>
  <si>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</si>
  <si>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</si>
  <si>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</si>
  <si>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</si>
  <si>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</si>
  <si>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</si>
  <si>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</si>
  <si>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</si>
  <si>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</si>
  <si>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</si>
  <si>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</si>
  <si>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</si>
  <si>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</si>
  <si>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</si>
  <si>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</si>
  <si>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</si>
  <si>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</si>
  <si>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</si>
  <si>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</si>
  <si>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</si>
  <si>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</si>
  <si>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</si>
  <si>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</si>
  <si>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</si>
  <si>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</si>
  <si>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</si>
  <si>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</si>
  <si>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</si>
  <si>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</si>
  <si>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</si>
  <si>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</si>
  <si>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</si>
  <si>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</si>
  <si>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</si>
  <si>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</si>
  <si>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</si>
  <si>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</si>
  <si>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</si>
  <si>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</si>
  <si>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</si>
  <si>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</si>
  <si>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</si>
  <si>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</si>
  <si>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</si>
  <si>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</si>
  <si>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</si>
  <si>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</si>
  <si>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</si>
  <si>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</si>
  <si>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</si>
  <si>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</si>
  <si>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</si>
  <si>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</si>
  <si>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</si>
  <si>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</si>
  <si>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</si>
  <si>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</si>
  <si>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</si>
  <si>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</si>
  <si>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</si>
  <si>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</si>
  <si>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</si>
  <si>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</si>
  <si>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</si>
  <si>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</si>
  <si>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</si>
  <si>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</si>
  <si>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</si>
  <si>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</si>
  <si>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</si>
  <si>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</si>
  <si>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</si>
  <si>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</si>
  <si>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</si>
  <si>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</si>
  <si>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</si>
  <si>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</si>
  <si>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</si>
  <si>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</si>
  <si>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</si>
  <si>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</si>
  <si>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</si>
  <si>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</si>
  <si>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</si>
  <si>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</si>
  <si>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</si>
  <si>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</si>
  <si>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</si>
  <si>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</si>
  <si>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</si>
  <si>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</si>
  <si>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</si>
  <si>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</si>
  <si>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</si>
  <si>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</si>
  <si>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</si>
  <si>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</si>
  <si>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</si>
  <si>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</si>
  <si>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</si>
  <si>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</si>
  <si>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</si>
  <si>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</si>
  <si>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</si>
  <si>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</si>
  <si>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</si>
  <si>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</si>
  <si>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</si>
  <si>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</si>
  <si>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</si>
  <si>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</si>
  <si>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</si>
  <si>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</si>
  <si>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</si>
  <si>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</si>
  <si>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</si>
  <si>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</si>
  <si>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</si>
  <si>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</si>
  <si>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</si>
  <si>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</si>
  <si>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</si>
  <si>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</si>
  <si>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</si>
  <si>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</si>
  <si>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</si>
  <si>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</si>
  <si>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</si>
  <si>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</si>
  <si>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</si>
  <si>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</si>
  <si>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</si>
  <si>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</si>
  <si>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</si>
  <si>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</si>
  <si>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</si>
  <si>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</si>
  <si>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</si>
  <si>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</si>
  <si>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</si>
  <si>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</si>
  <si>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</si>
  <si>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</si>
  <si>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</si>
  <si>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</si>
  <si>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</si>
  <si>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</si>
  <si>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</si>
  <si>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</si>
  <si>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</si>
  <si>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</si>
  <si>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</si>
  <si>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</si>
  <si>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</si>
  <si>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</si>
  <si>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</si>
  <si>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</si>
  <si>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</si>
  <si>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</si>
  <si>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</si>
  <si>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</si>
  <si>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</si>
  <si>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</si>
  <si>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</si>
  <si>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</si>
  <si>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</si>
  <si>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</si>
  <si>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</si>
  <si>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</si>
  <si>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</si>
  <si>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</si>
  <si>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</si>
  <si>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</si>
  <si>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</si>
  <si>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</si>
  <si>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</si>
  <si>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</si>
  <si>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</si>
  <si>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</si>
  <si>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</si>
  <si>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</si>
  <si>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</si>
  <si>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</si>
  <si>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</si>
  <si>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</si>
  <si>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</si>
  <si>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</si>
  <si>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</si>
  <si>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</si>
  <si>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</si>
  <si>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</si>
  <si>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</si>
  <si>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</si>
  <si>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</si>
  <si>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</si>
  <si>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</si>
  <si>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</si>
  <si>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</si>
  <si>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</si>
  <si>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</si>
  <si>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</si>
  <si>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</si>
  <si>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</si>
  <si>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</si>
  <si>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</si>
  <si>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</si>
  <si>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</si>
  <si>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</si>
  <si>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</si>
  <si>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</si>
  <si>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</si>
  <si>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</si>
  <si>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</si>
  <si>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</si>
  <si>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</si>
  <si>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</si>
  <si>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</si>
  <si>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</si>
  <si>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</si>
  <si>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</si>
  <si>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</si>
  <si>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</si>
  <si>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</si>
  <si>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</si>
  <si>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</si>
  <si>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</si>
  <si>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</si>
  <si>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</si>
  <si>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</si>
  <si>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</si>
  <si>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</si>
  <si>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</si>
  <si>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</si>
  <si>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</si>
  <si>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</si>
  <si>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</si>
  <si>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</si>
  <si>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</si>
  <si>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</si>
  <si>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</si>
  <si>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</si>
  <si>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</si>
  <si>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</si>
  <si>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</si>
  <si>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</si>
  <si>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</si>
  <si>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</si>
  <si>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</si>
  <si>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</si>
  <si>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</si>
  <si>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</si>
  <si>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</si>
  <si>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</si>
  <si>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</si>
  <si>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</si>
  <si>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</si>
  <si>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</si>
  <si>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</si>
  <si>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</si>
  <si>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</si>
  <si>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</si>
  <si>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</si>
  <si>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</si>
  <si>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</si>
  <si>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</si>
  <si>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</si>
  <si>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</si>
  <si>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</si>
  <si>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</si>
  <si>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</si>
  <si>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</si>
  <si>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</si>
  <si>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</si>
  <si>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</si>
  <si>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</si>
  <si>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</si>
  <si>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</si>
  <si>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</si>
  <si>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</si>
  <si>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</si>
  <si>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</si>
  <si>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</si>
  <si>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</si>
  <si>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</si>
  <si>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</si>
  <si>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</si>
  <si>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</si>
  <si>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</si>
  <si>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</si>
  <si>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</si>
  <si>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</si>
  <si>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</si>
  <si>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</si>
  <si>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</si>
  <si>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</si>
  <si>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</si>
  <si>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</si>
  <si>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</si>
  <si>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</si>
  <si>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</si>
  <si>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</si>
  <si>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</si>
  <si>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</si>
  <si>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</si>
  <si>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</si>
  <si>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</si>
  <si>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</si>
  <si>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</si>
  <si>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</si>
  <si>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</si>
  <si>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</si>
  <si>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</si>
  <si>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</si>
  <si>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</si>
  <si>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</si>
  <si>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</si>
  <si>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</si>
  <si>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</si>
  <si>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</si>
  <si>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</si>
  <si>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</si>
  <si>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</si>
  <si>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</si>
  <si>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</si>
  <si>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</si>
  <si>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</si>
  <si>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</si>
  <si>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</si>
  <si>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</si>
  <si>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</si>
  <si>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</si>
  <si>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</si>
  <si>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</si>
  <si>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</si>
  <si>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</si>
  <si>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</si>
  <si>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</si>
  <si>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</si>
  <si>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</si>
  <si>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</si>
  <si>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</si>
  <si>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</si>
  <si>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</si>
  <si>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</si>
  <si>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</si>
  <si>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</si>
  <si>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</si>
  <si>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</si>
  <si>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</si>
  <si>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</si>
  <si>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</si>
  <si>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</si>
  <si>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</si>
  <si>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</si>
  <si>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</si>
  <si>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</si>
  <si>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</si>
  <si>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</si>
  <si>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</si>
  <si>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</si>
  <si>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</si>
  <si>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</si>
  <si>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</si>
  <si>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</si>
  <si>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</si>
  <si>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</si>
  <si>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</si>
  <si>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</si>
  <si>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</si>
  <si>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</si>
  <si>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</si>
  <si>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</si>
  <si>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</si>
  <si>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</si>
  <si>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</si>
  <si>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</si>
  <si>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</si>
  <si>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</si>
  <si>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</si>
  <si>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</si>
  <si>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</si>
  <si>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</si>
  <si>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</si>
  <si>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</si>
  <si>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</si>
  <si>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</si>
  <si>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</si>
  <si>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</si>
  <si>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</si>
  <si>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</si>
  <si>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</si>
  <si>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</si>
  <si>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</si>
  <si>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</si>
  <si>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</si>
  <si>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</si>
  <si>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</si>
  <si>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</si>
  <si>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</si>
  <si>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</si>
  <si>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</si>
  <si>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</si>
  <si>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</si>
  <si>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</si>
  <si>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</si>
  <si>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</si>
  <si>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</si>
  <si>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</si>
  <si>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</si>
  <si>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</si>
  <si>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</si>
  <si>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</si>
  <si>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</si>
  <si>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</si>
  <si>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</si>
  <si>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</si>
  <si>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</si>
  <si>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</si>
  <si>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</si>
  <si>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</si>
  <si>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</si>
  <si>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</si>
  <si>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</si>
  <si>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</si>
  <si>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</si>
  <si>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</si>
  <si>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</si>
  <si>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</si>
  <si>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</si>
  <si>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</si>
  <si>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</si>
  <si>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</si>
  <si>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</si>
  <si>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</si>
  <si>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</si>
  <si>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</si>
  <si>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</si>
  <si>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</si>
  <si>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</si>
  <si>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</si>
  <si>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</si>
  <si>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</si>
  <si>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</si>
  <si>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</si>
  <si>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</si>
  <si>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</si>
  <si>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</si>
  <si>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</si>
  <si>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</si>
  <si>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</si>
  <si>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</si>
  <si>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</si>
  <si>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</si>
  <si>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</si>
  <si>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</si>
  <si>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</si>
  <si>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</si>
  <si>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</si>
  <si>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</si>
  <si>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</si>
  <si>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</si>
  <si>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</si>
  <si>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</si>
  <si>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</si>
  <si>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</si>
  <si>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</si>
  <si>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</si>
  <si>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</si>
  <si>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</si>
  <si>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</si>
  <si>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</si>
  <si>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</si>
  <si>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</si>
  <si>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</si>
  <si>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</si>
  <si>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</si>
  <si>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</si>
  <si>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</si>
  <si>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</si>
  <si>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</si>
  <si>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</si>
  <si>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</si>
  <si>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</si>
  <si>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</si>
  <si>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</si>
  <si>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</si>
  <si>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</si>
  <si>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</si>
  <si>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</si>
  <si>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</si>
  <si>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</si>
  <si>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</si>
  <si>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</si>
  <si>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</si>
  <si>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</si>
  <si>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</si>
  <si>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</si>
  <si>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</si>
  <si>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</si>
  <si>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</si>
  <si>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</si>
  <si>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</si>
  <si>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</si>
  <si>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</si>
  <si>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</si>
  <si>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</si>
  <si>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</si>
  <si>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</si>
  <si>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</si>
  <si>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</si>
  <si>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</si>
  <si>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</si>
  <si>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</si>
  <si>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</si>
  <si>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</si>
  <si>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</si>
  <si>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</si>
  <si>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</si>
  <si>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</si>
  <si>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</si>
  <si>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</si>
  <si>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</si>
  <si>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</si>
  <si>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</si>
  <si>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</si>
  <si>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</si>
  <si>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</si>
  <si>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</si>
  <si>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</si>
  <si>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</si>
  <si>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</si>
  <si>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</si>
  <si>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</si>
  <si>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</si>
  <si>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</si>
  <si>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</si>
  <si>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</si>
  <si>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</si>
  <si>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</si>
  <si>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</si>
  <si>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</si>
  <si>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</si>
  <si>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</si>
  <si>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</si>
  <si>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</si>
  <si>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</si>
  <si>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</si>
  <si>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</si>
  <si>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</si>
  <si>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</si>
  <si>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</si>
  <si>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</si>
  <si>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</si>
  <si>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</si>
  <si>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</si>
  <si>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</si>
  <si>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</si>
  <si>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</si>
  <si>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</si>
  <si>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</si>
  <si>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</si>
  <si>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</si>
  <si>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</si>
  <si>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</si>
  <si>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</si>
  <si>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</si>
  <si>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</si>
  <si>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</si>
  <si>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</si>
  <si>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</si>
  <si>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</si>
  <si>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</si>
  <si>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</si>
  <si>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</si>
  <si>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</si>
  <si>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</si>
  <si>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</si>
  <si>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</si>
  <si>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</si>
  <si>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</si>
  <si>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</si>
  <si>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</si>
  <si>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</si>
  <si>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</si>
  <si>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</si>
  <si>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</si>
  <si>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</si>
  <si>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</si>
  <si>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</si>
  <si>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</si>
  <si>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</si>
  <si>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</si>
  <si>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</si>
  <si>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</si>
  <si>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</si>
  <si>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</si>
  <si>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</si>
  <si>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</si>
  <si>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</si>
  <si>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</si>
  <si>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</si>
  <si>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</si>
  <si>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</si>
  <si>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</si>
  <si>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</si>
  <si>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</si>
  <si>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</si>
  <si>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</si>
  <si>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</si>
  <si>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</si>
  <si>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</si>
  <si>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</si>
  <si>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</si>
  <si>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</si>
  <si>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</si>
  <si>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</si>
  <si>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</si>
  <si>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</si>
  <si>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</si>
  <si>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</si>
  <si>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</si>
  <si>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</si>
  <si>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</si>
  <si>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</si>
  <si>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</si>
  <si>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</si>
  <si>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</si>
  <si>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</si>
  <si>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</si>
  <si>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</si>
  <si>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</si>
  <si>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</si>
  <si>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</si>
  <si>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</si>
  <si>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</si>
  <si>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</si>
  <si>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</si>
  <si>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</si>
  <si>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</si>
  <si>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</si>
  <si>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</si>
  <si>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</si>
  <si>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</si>
  <si>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</si>
  <si>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</si>
  <si>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</si>
  <si>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</si>
  <si>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</si>
  <si>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</si>
  <si>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</si>
  <si>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</si>
  <si>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</si>
  <si>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</si>
  <si>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</si>
  <si>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</si>
  <si>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</si>
  <si>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</si>
  <si>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</si>
  <si>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</si>
  <si>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</si>
  <si>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</si>
  <si>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</si>
  <si>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</si>
  <si>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</si>
  <si>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</si>
  <si>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</si>
  <si>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</si>
  <si>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</si>
  <si>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</si>
  <si>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</si>
  <si>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</si>
  <si>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</si>
  <si>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</si>
  <si>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</si>
  <si>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</si>
  <si>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</si>
  <si>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</si>
  <si>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</si>
  <si>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</si>
  <si>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</si>
  <si>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</si>
  <si>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</si>
  <si>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</si>
  <si>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</si>
  <si>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</si>
  <si>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</si>
  <si>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</si>
  <si>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</si>
  <si>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</si>
  <si>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</si>
  <si>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</si>
  <si>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</si>
  <si>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</si>
  <si>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</si>
  <si>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</si>
  <si>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</si>
  <si>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</si>
  <si>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</si>
  <si>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</si>
  <si>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</si>
  <si>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</si>
  <si>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</si>
  <si>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</si>
  <si>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</si>
  <si>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</si>
  <si>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</si>
  <si>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</si>
  <si>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</si>
  <si>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</si>
  <si>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</si>
  <si>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</si>
  <si>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</si>
  <si>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</si>
  <si>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</si>
  <si>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</si>
  <si>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</si>
  <si>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</si>
  <si>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</si>
  <si>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</si>
  <si>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</si>
  <si>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</si>
  <si>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</si>
  <si>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</si>
  <si>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</si>
  <si>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</si>
  <si>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</si>
  <si>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</si>
  <si>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</si>
  <si>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</si>
  <si>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</si>
  <si>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</si>
  <si>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</si>
  <si>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</si>
  <si>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</si>
  <si>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</si>
  <si>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</si>
  <si>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</si>
  <si>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</si>
  <si>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</si>
  <si>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</si>
  <si>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</si>
  <si>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</si>
  <si>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</si>
  <si>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</si>
  <si>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</si>
  <si>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</si>
  <si>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</si>
  <si>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</si>
  <si>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</si>
  <si>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</si>
  <si>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</si>
  <si>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</si>
  <si>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</si>
  <si>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</si>
  <si>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</si>
  <si>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</si>
  <si>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</si>
  <si>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</si>
  <si>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</si>
  <si>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</si>
  <si>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</si>
  <si>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</si>
  <si>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</si>
  <si>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</si>
  <si>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</si>
  <si>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</si>
  <si>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</si>
  <si>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</si>
  <si>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</si>
  <si>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</si>
  <si>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</si>
  <si>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</si>
  <si>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</si>
  <si>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</si>
  <si>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</si>
  <si>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</si>
  <si>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</si>
  <si>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</si>
  <si>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</si>
  <si>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</si>
  <si>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</si>
  <si>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</si>
  <si>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</si>
  <si>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</si>
  <si>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</si>
  <si>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</si>
  <si>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</si>
  <si>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</si>
  <si>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</si>
  <si>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</si>
  <si>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</si>
  <si>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</si>
  <si>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</si>
  <si>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</si>
  <si>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</si>
  <si>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</si>
  <si>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</si>
  <si>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</si>
  <si>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</si>
  <si>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</si>
  <si>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</si>
  <si>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</si>
  <si>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</si>
  <si>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</si>
  <si>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</si>
  <si>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</si>
  <si>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</si>
  <si>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</si>
  <si>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</si>
  <si>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</si>
  <si>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</si>
  <si>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</si>
  <si>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</si>
  <si>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</si>
  <si>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</si>
  <si>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</si>
  <si>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</si>
  <si>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</si>
  <si>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</si>
  <si>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</si>
  <si>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</si>
  <si>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</si>
  <si>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</si>
  <si>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</si>
  <si>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</si>
  <si>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</si>
  <si>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</si>
  <si>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</si>
  <si>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</si>
  <si>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</si>
  <si>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</si>
  <si>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</si>
  <si>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</si>
  <si>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</si>
  <si>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</si>
  <si>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</si>
  <si>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</si>
  <si>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</si>
  <si>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</si>
  <si>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</si>
  <si>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</si>
  <si>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</si>
  <si>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</si>
  <si>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</si>
  <si>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</si>
  <si>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</si>
  <si>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</si>
  <si>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</si>
  <si>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</si>
  <si>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</si>
  <si>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</si>
  <si>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</si>
  <si>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</si>
  <si>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</si>
  <si>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</si>
  <si>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</si>
  <si>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</si>
  <si>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</si>
  <si>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</si>
  <si>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</si>
  <si>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</si>
  <si>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</si>
  <si>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</si>
  <si>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</si>
  <si>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</si>
  <si>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</si>
  <si>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</si>
  <si>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</si>
  <si>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</si>
  <si>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</si>
  <si>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</si>
  <si>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</si>
  <si>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</si>
  <si>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</si>
  <si>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</si>
  <si>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</si>
  <si>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</si>
  <si>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</si>
  <si>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</si>
  <si>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</si>
  <si>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</si>
  <si>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</si>
  <si>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</si>
  <si>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</si>
  <si>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</si>
  <si>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</si>
  <si>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</si>
  <si>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</si>
  <si>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</si>
  <si>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</si>
  <si>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</si>
  <si>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</si>
  <si>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</si>
  <si>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</si>
  <si>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</si>
  <si>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</si>
  <si>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</si>
  <si>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</si>
  <si>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</si>
  <si>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</si>
  <si>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</si>
  <si>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</si>
  <si>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</si>
  <si>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</si>
  <si>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</si>
  <si>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</si>
  <si>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</si>
  <si>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</si>
  <si>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</si>
  <si>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</si>
  <si>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</si>
  <si>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</si>
  <si>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</si>
  <si>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</si>
  <si>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</si>
  <si>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</si>
  <si>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</si>
  <si>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</si>
  <si>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</si>
  <si>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</si>
  <si>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</si>
  <si>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</si>
  <si>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</si>
  <si>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</si>
  <si>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</si>
  <si>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</si>
  <si>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</si>
  <si>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</si>
  <si>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</si>
  <si>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</si>
  <si>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</si>
  <si>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</si>
  <si>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</si>
  <si>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</si>
  <si>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</si>
  <si>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</si>
  <si>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</si>
  <si>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</si>
  <si>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</si>
  <si>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</si>
  <si>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</si>
  <si>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</si>
  <si>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</si>
  <si>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</si>
  <si>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</si>
  <si>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</si>
  <si>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</si>
  <si>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</si>
  <si>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</si>
  <si>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</si>
  <si>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</si>
  <si>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</si>
  <si>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</si>
  <si>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</si>
  <si>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</si>
  <si>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</si>
  <si>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</si>
  <si>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</si>
  <si>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</si>
  <si>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</si>
  <si>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</si>
  <si>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</si>
  <si>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</si>
  <si>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</si>
  <si>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</si>
  <si>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</si>
  <si>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</si>
  <si>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</si>
  <si>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</si>
  <si>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</si>
  <si>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</si>
  <si>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</si>
  <si>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</si>
  <si>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</si>
  <si>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</si>
  <si>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</si>
  <si>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</si>
  <si>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</si>
  <si>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</si>
  <si>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</si>
  <si>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</si>
  <si>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</si>
  <si>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</si>
  <si>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</si>
  <si>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</si>
  <si>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</si>
  <si>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</si>
  <si>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</si>
  <si>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</si>
  <si>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</si>
  <si>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</si>
  <si>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</si>
  <si>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</si>
  <si>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</si>
  <si>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</si>
  <si>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</si>
  <si>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</si>
  <si>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</si>
  <si>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</si>
  <si>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</si>
  <si>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</si>
  <si>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</si>
  <si>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</si>
  <si>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</si>
  <si>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</si>
  <si>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</si>
  <si>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</si>
  <si>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</si>
  <si>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</si>
  <si>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</si>
  <si>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</si>
  <si>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</si>
  <si>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</si>
  <si>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</si>
  <si>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</si>
  <si>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</si>
  <si>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</si>
  <si>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</si>
  <si>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</si>
  <si>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</si>
  <si>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</si>
  <si>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</si>
  <si>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</si>
  <si>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</si>
  <si>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</si>
  <si>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</si>
  <si>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</si>
  <si>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</si>
  <si>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</si>
  <si>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</si>
  <si>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</si>
  <si>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</si>
  <si>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</si>
  <si>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</si>
  <si>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</si>
  <si>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</si>
  <si>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</si>
  <si>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</si>
  <si>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</si>
  <si>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</si>
  <si>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</si>
  <si>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</si>
  <si>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</si>
  <si>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</si>
  <si>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</si>
  <si>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</si>
  <si>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</si>
  <si>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</si>
  <si>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</si>
  <si>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</si>
  <si>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</si>
  <si>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</si>
  <si>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</si>
  <si>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</si>
  <si>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</si>
  <si>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</si>
  <si>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</si>
  <si>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</si>
  <si>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</si>
  <si>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</si>
  <si>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</si>
  <si>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</si>
  <si>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</si>
  <si>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</si>
  <si>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</si>
  <si>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</si>
  <si>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</si>
  <si>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</si>
  <si>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</si>
  <si>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</si>
  <si>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</si>
  <si>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</si>
  <si>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</si>
  <si>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</si>
  <si>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</si>
  <si>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</si>
  <si>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</si>
  <si>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</si>
  <si>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</si>
  <si>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</si>
  <si>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</si>
  <si>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</si>
  <si>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</si>
  <si>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</si>
  <si>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</si>
  <si>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</si>
  <si>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</si>
  <si>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</si>
  <si>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</si>
  <si>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</si>
  <si>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</si>
  <si>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</si>
  <si>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</si>
  <si>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</si>
  <si>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</si>
  <si>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</si>
  <si>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</si>
  <si>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</si>
  <si>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</si>
  <si>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</si>
  <si>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</si>
  <si>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</si>
  <si>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</si>
  <si>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</si>
  <si>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</si>
  <si>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</si>
  <si>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</si>
  <si>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</si>
  <si>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</si>
  <si>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</si>
  <si>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</si>
  <si>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</si>
  <si>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</si>
  <si>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</si>
  <si>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</si>
  <si>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</si>
  <si>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</si>
  <si>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</si>
  <si>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</si>
  <si>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</si>
  <si>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</si>
  <si>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</si>
  <si>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</si>
  <si>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</si>
  <si>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</si>
  <si>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</si>
  <si>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</si>
  <si>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</si>
  <si>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</si>
  <si>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</si>
  <si>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</si>
  <si>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</si>
  <si>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</si>
  <si>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</si>
  <si>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</si>
  <si>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</si>
  <si>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</si>
  <si>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</si>
  <si>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</si>
  <si>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</si>
  <si>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</si>
  <si>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</si>
  <si>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</si>
  <si>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</si>
  <si>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</si>
  <si>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</si>
  <si>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</si>
  <si>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</si>
  <si>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</si>
  <si>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</si>
  <si>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</si>
  <si>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</si>
  <si>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</si>
  <si>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</si>
  <si>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</si>
  <si>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</si>
  <si>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</si>
  <si>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</si>
  <si>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</si>
  <si>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</si>
  <si>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</si>
  <si>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</si>
  <si>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</si>
  <si>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</si>
  <si>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</si>
  <si>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</si>
  <si>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</si>
  <si>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</si>
  <si>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</si>
  <si>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</si>
  <si>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</si>
  <si>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</si>
  <si>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</si>
  <si>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</si>
  <si>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</si>
  <si>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</si>
  <si>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</si>
  <si>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</si>
  <si>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</si>
  <si>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</si>
  <si>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</si>
  <si>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</si>
  <si>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</si>
  <si>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</si>
  <si>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</si>
  <si>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</si>
  <si>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</si>
  <si>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</si>
  <si>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</si>
  <si>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</si>
  <si>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</si>
  <si>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</si>
  <si>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</si>
  <si>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</si>
  <si>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</si>
  <si>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</si>
  <si>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</si>
  <si>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</si>
  <si>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</si>
  <si>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</si>
  <si>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</si>
  <si>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</si>
  <si>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</si>
  <si>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</si>
  <si>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</si>
  <si>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</si>
  <si>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</si>
  <si>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</si>
  <si>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</si>
  <si>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</si>
  <si>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</si>
  <si>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</si>
  <si>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</si>
  <si>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</si>
  <si>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</si>
  <si>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</si>
  <si>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</si>
  <si>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</si>
  <si>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</si>
  <si>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</si>
  <si>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</si>
  <si>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</si>
  <si>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</si>
  <si>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</si>
  <si>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</si>
  <si>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</si>
  <si>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</si>
  <si>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</si>
  <si>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</si>
  <si>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</si>
  <si>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</si>
  <si>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</si>
  <si>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</si>
  <si>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</si>
  <si>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</si>
  <si>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</si>
  <si>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</si>
  <si>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</si>
  <si>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</si>
  <si>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</si>
  <si>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</si>
  <si>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</si>
  <si>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</si>
  <si>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</si>
  <si>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</si>
  <si>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</si>
  <si>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</si>
  <si>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</si>
  <si>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</si>
  <si>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</si>
  <si>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</si>
  <si>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</si>
  <si>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</si>
  <si>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</si>
  <si>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</si>
  <si>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</si>
  <si>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</si>
  <si>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</si>
  <si>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</si>
  <si>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</si>
  <si>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</si>
  <si>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</si>
  <si>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</si>
  <si>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</si>
  <si>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</si>
  <si>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</si>
  <si>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</si>
  <si>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</si>
  <si>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</si>
  <si>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</si>
  <si>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</si>
  <si>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</si>
  <si>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</si>
  <si>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</si>
  <si>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</si>
  <si>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</si>
  <si>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</si>
  <si>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</si>
  <si>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</si>
  <si>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</si>
  <si>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</si>
  <si>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</si>
  <si>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</si>
  <si>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</si>
  <si>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</si>
  <si>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</si>
  <si>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</si>
  <si>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</si>
  <si>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</si>
  <si>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</si>
  <si>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</si>
  <si>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</si>
  <si>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</si>
  <si>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</si>
  <si>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</si>
  <si>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</si>
  <si>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</si>
  <si>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</si>
  <si>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</si>
  <si>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</si>
  <si>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</si>
  <si>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</si>
  <si>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</si>
  <si>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</si>
  <si>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</si>
  <si>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</si>
  <si>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</si>
  <si>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</si>
  <si>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</si>
  <si>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</si>
  <si>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</si>
  <si>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</si>
  <si>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</si>
  <si>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</si>
  <si>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</si>
  <si>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</si>
  <si>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</si>
  <si>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</si>
  <si>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</si>
  <si>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</si>
  <si>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</si>
  <si>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</si>
  <si>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</si>
  <si>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</si>
  <si>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</si>
  <si>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</si>
  <si>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</si>
  <si>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</si>
  <si>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</si>
  <si>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</si>
  <si>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</si>
  <si>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</si>
  <si>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</si>
  <si>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</si>
  <si>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</si>
  <si>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</si>
  <si>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</si>
  <si>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</si>
  <si>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</si>
  <si>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</si>
  <si>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</si>
  <si>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</si>
  <si>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</si>
  <si>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</si>
  <si>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</si>
  <si>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</si>
  <si>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</si>
  <si>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</si>
  <si>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</si>
  <si>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</si>
  <si>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</si>
  <si>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</si>
  <si>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</si>
  <si>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</si>
  <si>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</si>
  <si>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</si>
  <si>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</si>
  <si>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</si>
  <si>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</si>
  <si>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</si>
  <si>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</si>
  <si>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</si>
  <si>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</si>
  <si>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</si>
  <si>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</si>
  <si>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</si>
  <si>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</si>
  <si>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</si>
  <si>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</si>
  <si>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</si>
  <si>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</si>
  <si>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</si>
  <si>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</si>
  <si>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</si>
  <si>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</si>
  <si>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</si>
  <si>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</si>
  <si>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</si>
  <si>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</si>
  <si>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</si>
  <si>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</si>
  <si>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</si>
  <si>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</si>
  <si>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</si>
  <si>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</si>
  <si>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</si>
  <si>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</si>
  <si>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</si>
  <si>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</si>
  <si>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</si>
  <si>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</si>
  <si>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</si>
  <si>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</si>
  <si>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</si>
  <si>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</si>
  <si>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</si>
  <si>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</si>
  <si>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</si>
  <si>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</si>
  <si>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</si>
  <si>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</si>
  <si>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</si>
  <si>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</si>
  <si>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</si>
  <si>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</si>
  <si>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</si>
  <si>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</si>
  <si>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</si>
  <si>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</si>
  <si>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</si>
  <si>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</si>
  <si>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</si>
  <si>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</si>
  <si>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</si>
  <si>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</si>
  <si>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</si>
  <si>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</si>
  <si>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</si>
  <si>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</si>
  <si>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</si>
  <si>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</si>
  <si>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</si>
  <si>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</si>
  <si>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</si>
  <si>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</si>
  <si>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</si>
  <si>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</si>
  <si>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</si>
  <si>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</si>
  <si>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</si>
  <si>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</si>
  <si>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</si>
  <si>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</si>
  <si>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</si>
  <si>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</si>
  <si>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</si>
  <si>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</si>
  <si>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</si>
  <si>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</si>
  <si>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</si>
  <si>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</si>
  <si>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</si>
  <si>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</si>
  <si>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</si>
  <si>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</si>
  <si>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</si>
  <si>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</si>
  <si>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</si>
  <si>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</si>
  <si>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</si>
  <si>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</si>
  <si>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</si>
  <si>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</si>
  <si>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</si>
  <si>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</si>
  <si>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</si>
  <si>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</si>
  <si>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</si>
  <si>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</si>
  <si>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</si>
  <si>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</si>
  <si>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</si>
  <si>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</si>
  <si>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</si>
  <si>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</si>
  <si>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</si>
  <si>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</si>
  <si>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</si>
  <si>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</si>
  <si>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</si>
  <si>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</si>
  <si>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</si>
  <si>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</si>
  <si>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</si>
  <si>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</si>
  <si>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</si>
  <si>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</si>
  <si>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</si>
  <si>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</si>
  <si>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</si>
  <si>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</si>
  <si>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</si>
  <si>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</si>
  <si>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</si>
  <si>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</si>
  <si>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</si>
  <si>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</si>
  <si>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</si>
  <si>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</si>
  <si>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</si>
  <si>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</si>
  <si>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</si>
  <si>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</si>
  <si>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</si>
  <si>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</si>
  <si>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</si>
  <si>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</si>
  <si>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</si>
  <si>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</si>
  <si>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</si>
  <si>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</si>
  <si>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</si>
  <si>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</si>
  <si>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</si>
  <si>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</si>
  <si>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</si>
  <si>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</si>
  <si>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</si>
  <si>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</si>
  <si>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</si>
  <si>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</si>
  <si>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</si>
  <si>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</si>
  <si>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</si>
  <si>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</si>
  <si>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</si>
  <si>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</si>
  <si>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</si>
  <si>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</si>
  <si>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</si>
  <si>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</si>
  <si>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</si>
  <si>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</si>
  <si>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</si>
  <si>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</si>
  <si>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</si>
  <si>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</si>
  <si>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</si>
  <si>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</si>
  <si>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</si>
  <si>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</si>
  <si>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</si>
  <si>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</si>
  <si>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</si>
  <si>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</si>
  <si>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</si>
  <si>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</si>
  <si>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</si>
  <si>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</si>
  <si>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</si>
  <si>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</si>
  <si>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</si>
  <si>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</si>
  <si>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</si>
  <si>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</si>
  <si>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</si>
  <si>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</si>
  <si>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</si>
  <si>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</si>
  <si>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</si>
  <si>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</si>
  <si>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</si>
  <si>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</si>
  <si>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</si>
  <si>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</si>
  <si>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</si>
  <si>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</si>
  <si>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</si>
  <si>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</si>
  <si>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</si>
  <si>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</si>
  <si>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</si>
  <si>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</si>
  <si>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</si>
  <si>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</si>
  <si>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</si>
  <si>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</si>
  <si>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</si>
  <si>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</si>
  <si>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</si>
  <si>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</si>
  <si>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</si>
  <si>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</si>
  <si>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</si>
  <si>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</si>
  <si>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</si>
  <si>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</si>
  <si>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</si>
  <si>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</si>
  <si>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</si>
  <si>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</si>
  <si>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</si>
  <si>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</si>
  <si>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</si>
  <si>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</si>
  <si>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</si>
  <si>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</si>
  <si>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</si>
  <si>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</si>
  <si>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</si>
  <si>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</si>
  <si>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</si>
  <si>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</si>
  <si>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</si>
  <si>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</si>
  <si>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</si>
  <si>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</si>
  <si>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</si>
  <si>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</si>
  <si>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</si>
  <si>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</si>
  <si>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</si>
  <si>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</si>
  <si>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</si>
  <si>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</si>
  <si>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</si>
  <si>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</si>
  <si>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</si>
  <si>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</si>
  <si>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</si>
  <si>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</si>
  <si>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</si>
  <si>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</si>
  <si>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</si>
  <si>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</si>
  <si>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</si>
  <si>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</si>
  <si>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</si>
  <si>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</si>
  <si>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</si>
  <si>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</si>
  <si>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</si>
  <si>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</si>
  <si>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</si>
  <si>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</si>
  <si>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</si>
  <si>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</si>
  <si>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</si>
  <si>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</si>
  <si>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</si>
  <si>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</si>
  <si>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</si>
  <si>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</si>
  <si>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</si>
  <si>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</si>
  <si>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</si>
  <si>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</si>
  <si>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</si>
  <si>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</si>
  <si>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</si>
  <si>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</si>
  <si>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</si>
  <si>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</si>
  <si>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</si>
  <si>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</si>
  <si>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</si>
  <si>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</si>
  <si>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</si>
  <si>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</si>
  <si>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</si>
  <si>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</si>
  <si>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</si>
  <si>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</si>
  <si>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</si>
  <si>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</si>
  <si>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</si>
  <si>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</si>
  <si>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</si>
  <si>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</si>
  <si>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</si>
  <si>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</si>
  <si>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</si>
  <si>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</si>
  <si>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</si>
  <si>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</si>
  <si>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</si>
  <si>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</si>
  <si>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</si>
  <si>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</si>
  <si>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</si>
  <si>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</si>
  <si>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</si>
  <si>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</si>
  <si>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</si>
  <si>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</si>
  <si>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</si>
  <si>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</si>
  <si>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</si>
  <si>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</si>
  <si>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</si>
  <si>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</si>
  <si>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</si>
  <si>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</si>
  <si>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</si>
  <si>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</si>
  <si>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</si>
  <si>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</si>
  <si>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</si>
  <si>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</si>
  <si>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</si>
  <si>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</si>
  <si>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</si>
  <si>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</si>
  <si>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</si>
  <si>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</si>
  <si>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</si>
  <si>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</si>
  <si>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</si>
  <si>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</si>
  <si>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</si>
  <si>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</si>
  <si>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</si>
  <si>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</si>
  <si>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</si>
  <si>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</si>
  <si>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</si>
  <si>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</si>
  <si>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</si>
  <si>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</si>
  <si>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</si>
  <si>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</si>
  <si>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</si>
  <si>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</si>
  <si>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</si>
  <si>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</si>
  <si>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</si>
  <si>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</si>
  <si>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</si>
  <si>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</si>
  <si>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</si>
  <si>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</si>
  <si>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</si>
  <si>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</si>
  <si>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</si>
  <si>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</si>
  <si>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</si>
  <si>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</si>
  <si>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</si>
  <si>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</si>
  <si>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</si>
  <si>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</si>
  <si>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</si>
  <si>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</si>
  <si>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</si>
  <si>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</si>
  <si>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</si>
  <si>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</si>
  <si>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</si>
  <si>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</si>
  <si>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</si>
  <si>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</si>
  <si>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</si>
  <si>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</si>
  <si>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</si>
  <si>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</si>
  <si>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</si>
  <si>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</si>
  <si>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</si>
  <si>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</si>
  <si>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</si>
  <si>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</si>
  <si>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</si>
  <si>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</si>
  <si>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</si>
  <si>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</si>
  <si>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</si>
  <si>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</si>
  <si>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</si>
  <si>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</si>
  <si>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</si>
  <si>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</si>
  <si>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</si>
  <si>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</si>
  <si>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</si>
  <si>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</si>
  <si>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</si>
  <si>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</si>
  <si>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</si>
  <si>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</si>
  <si>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</si>
  <si>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</si>
  <si>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</si>
  <si>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</si>
  <si>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</si>
  <si>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</si>
  <si>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</si>
  <si>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</si>
  <si>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</si>
  <si>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</si>
  <si>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</si>
  <si>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</si>
  <si>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</si>
  <si>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</si>
  <si>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</si>
  <si>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</si>
  <si>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</si>
  <si>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</si>
  <si>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</si>
  <si>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</si>
  <si>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</si>
  <si>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</si>
  <si>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</si>
  <si>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</si>
  <si>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</si>
  <si>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</si>
  <si>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</si>
  <si>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</si>
  <si>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</si>
  <si>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</si>
  <si>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</si>
  <si>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</si>
  <si>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</si>
  <si>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</si>
  <si>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</si>
  <si>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</si>
  <si>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</si>
  <si>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</si>
  <si>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</si>
  <si>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</si>
  <si>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</si>
  <si>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</si>
  <si>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</si>
  <si>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</si>
  <si>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</si>
  <si>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</si>
  <si>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</si>
  <si>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</si>
  <si>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</si>
  <si>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</si>
  <si>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</si>
  <si>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</si>
  <si>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</si>
  <si>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</si>
  <si>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</si>
  <si>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</si>
  <si>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</si>
  <si>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</si>
  <si>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</si>
  <si>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</si>
  <si>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</si>
  <si>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</si>
  <si>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</si>
  <si>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</si>
  <si>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</si>
  <si>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</si>
  <si>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</si>
  <si>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</si>
  <si>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</si>
  <si>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</si>
  <si>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</si>
  <si>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</si>
  <si>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</si>
  <si>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</si>
  <si>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</si>
  <si>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</si>
  <si>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</si>
  <si>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</si>
  <si>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</si>
  <si>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</si>
  <si>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</si>
  <si>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</si>
  <si>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</si>
  <si>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</si>
  <si>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</si>
  <si>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</si>
  <si>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</si>
  <si>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</si>
  <si>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</si>
  <si>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</si>
  <si>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</si>
  <si>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</si>
  <si>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</si>
  <si>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</si>
  <si>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</si>
  <si>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</si>
  <si>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</si>
  <si>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</si>
  <si>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</si>
  <si>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</si>
  <si>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</si>
  <si>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</si>
  <si>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</si>
  <si>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</si>
  <si>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</si>
  <si>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</si>
  <si>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</si>
  <si>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</si>
  <si>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</si>
  <si>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</si>
  <si>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</si>
  <si>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</si>
  <si>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</si>
  <si>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</si>
  <si>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</si>
  <si>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</si>
  <si>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</si>
  <si>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</si>
  <si>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</si>
  <si>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</si>
  <si>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</si>
  <si>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</si>
  <si>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</si>
  <si>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</si>
  <si>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</si>
  <si>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</si>
  <si>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</si>
  <si>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</si>
  <si>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</si>
  <si>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</si>
  <si>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</si>
  <si>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</si>
  <si>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</si>
  <si>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</si>
  <si>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</si>
  <si>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</si>
  <si>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</si>
  <si>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</si>
  <si>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</si>
  <si>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</si>
  <si>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</si>
  <si>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</si>
  <si>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</si>
  <si>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</si>
  <si>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</si>
  <si>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</si>
  <si>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</si>
  <si>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</si>
  <si>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</si>
  <si>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</si>
  <si>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</si>
  <si>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</si>
  <si>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</si>
  <si>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</si>
  <si>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</si>
  <si>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</si>
  <si>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</si>
  <si>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</si>
  <si>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</si>
  <si>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</si>
  <si>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</si>
  <si>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</si>
  <si>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</si>
  <si>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</si>
  <si>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</si>
  <si>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</si>
  <si>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</si>
  <si>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</si>
  <si>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</si>
  <si>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</si>
  <si>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</si>
  <si>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</si>
  <si>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</si>
  <si>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</si>
  <si>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</si>
  <si>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</si>
  <si>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</si>
  <si>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</si>
  <si>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</si>
  <si>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</si>
  <si>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</si>
  <si>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</si>
  <si>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</si>
  <si>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</si>
  <si>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</si>
  <si>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</si>
  <si>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</si>
  <si>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</si>
  <si>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</si>
  <si>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</si>
  <si>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</si>
  <si>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</si>
  <si>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</si>
  <si>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</si>
  <si>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</si>
  <si>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</si>
  <si>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</si>
  <si>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</si>
  <si>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</si>
  <si>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</si>
  <si>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</si>
  <si>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</si>
  <si>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</si>
  <si>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</si>
  <si>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</si>
  <si>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</si>
  <si>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</si>
  <si>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</si>
  <si>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</si>
  <si>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</si>
  <si>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</si>
  <si>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</si>
  <si>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</si>
  <si>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</si>
  <si>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</si>
  <si>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</si>
  <si>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</si>
  <si>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</si>
  <si>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</si>
  <si>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</si>
  <si>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</si>
  <si>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</si>
  <si>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</si>
  <si>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</si>
  <si>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</si>
  <si>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</si>
  <si>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</si>
  <si>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</si>
  <si>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</si>
  <si>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</si>
  <si>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</si>
  <si>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</si>
  <si>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</si>
  <si>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</si>
  <si>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</si>
  <si>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</si>
  <si>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</si>
  <si>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</si>
  <si>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</si>
  <si>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</si>
  <si>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</si>
  <si>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</si>
  <si>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</si>
  <si>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</si>
  <si>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</si>
  <si>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</si>
  <si>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</si>
  <si>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</si>
  <si>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</si>
  <si>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</si>
  <si>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</si>
  <si>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</si>
  <si>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</si>
  <si>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</si>
  <si>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</si>
  <si>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</si>
  <si>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</si>
  <si>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</si>
  <si>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</si>
  <si>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</si>
  <si>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</si>
  <si>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</si>
  <si>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</si>
  <si>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</si>
  <si>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</si>
  <si>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</si>
  <si>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</si>
  <si>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</si>
  <si>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</si>
  <si>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</si>
  <si>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</si>
  <si>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</si>
  <si>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</si>
  <si>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</si>
  <si>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</si>
  <si>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</si>
  <si>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</si>
  <si>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</si>
  <si>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</si>
  <si>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</si>
  <si>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</si>
  <si>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</si>
  <si>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</si>
  <si>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</si>
  <si>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</si>
  <si>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</si>
  <si>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</si>
  <si>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</si>
  <si>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</si>
  <si>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</si>
  <si>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</si>
  <si>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</si>
  <si>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</si>
  <si>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</si>
  <si>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</si>
  <si>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</si>
  <si>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</si>
  <si>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</si>
  <si>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</si>
  <si>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</si>
  <si>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</si>
  <si>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</si>
  <si>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</si>
  <si>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</si>
  <si>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</si>
  <si>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</si>
  <si>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</si>
  <si>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</si>
  <si>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</si>
  <si>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</si>
  <si>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</si>
  <si>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</si>
  <si>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</si>
  <si>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</si>
  <si>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</si>
  <si>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</si>
  <si>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</si>
  <si>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</si>
  <si>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</si>
  <si>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</si>
  <si>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</si>
  <si>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</si>
  <si>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</si>
  <si>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</si>
  <si>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</si>
  <si>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</si>
  <si>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</si>
  <si>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</si>
  <si>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</si>
  <si>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</si>
  <si>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</si>
  <si>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</si>
  <si>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</si>
  <si>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</si>
  <si>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</si>
  <si>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</si>
  <si>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</si>
  <si>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</si>
  <si>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</si>
  <si>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</si>
  <si>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</si>
  <si>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</si>
  <si>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</si>
  <si>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</si>
  <si>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</si>
  <si>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</si>
  <si>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</si>
  <si>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</si>
  <si>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</si>
  <si>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</si>
  <si>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</si>
  <si>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</si>
  <si>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</si>
  <si>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</si>
  <si>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</si>
  <si>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</si>
  <si>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</si>
  <si>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</si>
  <si>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</si>
  <si>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</si>
  <si>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</si>
  <si>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</si>
  <si>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</si>
  <si>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</si>
  <si>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</si>
  <si>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</si>
  <si>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</si>
  <si>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</si>
  <si>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</si>
  <si>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</si>
  <si>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</si>
  <si>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</si>
  <si>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</si>
  <si>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</si>
  <si>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</si>
  <si>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</si>
  <si>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</si>
  <si>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</si>
  <si>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</si>
  <si>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</si>
  <si>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</si>
  <si>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</si>
  <si>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</si>
  <si>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</si>
  <si>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</si>
  <si>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</si>
  <si>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</si>
  <si>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</si>
  <si>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</si>
  <si>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</si>
  <si>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</si>
  <si>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</si>
  <si>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</si>
  <si>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</si>
  <si>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</si>
  <si>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</si>
  <si>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</si>
  <si>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</si>
  <si>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</si>
  <si>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</si>
  <si>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</si>
  <si>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</si>
  <si>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</si>
  <si>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</si>
  <si>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</si>
  <si>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</si>
  <si>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</si>
  <si>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</si>
  <si>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</si>
  <si>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</si>
  <si>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</si>
  <si>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</si>
  <si>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</si>
  <si>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</si>
  <si>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</si>
  <si>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</si>
  <si>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</si>
  <si>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</si>
  <si>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</si>
  <si>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</si>
  <si>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</si>
  <si>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</si>
  <si>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</si>
  <si>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</si>
  <si>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</si>
  <si>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</si>
  <si>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</si>
  <si>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</si>
  <si>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</si>
  <si>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</si>
  <si>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</si>
  <si>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</si>
  <si>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</si>
  <si>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</si>
  <si>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</si>
  <si>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</si>
  <si>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</si>
  <si>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</si>
  <si>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</si>
  <si>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</si>
  <si>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</si>
  <si>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</si>
  <si>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</si>
  <si>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</si>
  <si>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</si>
  <si>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</si>
  <si>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</si>
  <si>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</si>
  <si>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</si>
  <si>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</si>
  <si>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</si>
  <si>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</si>
  <si>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</si>
  <si>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</si>
  <si>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</si>
  <si>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</si>
  <si>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</si>
  <si>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</si>
  <si>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</si>
  <si>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</si>
  <si>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</si>
  <si>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</si>
  <si>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</si>
  <si>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</si>
  <si>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</si>
  <si>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</si>
  <si>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</si>
  <si>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</si>
  <si>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</si>
  <si>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</si>
  <si>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</si>
  <si>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</si>
  <si>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</si>
  <si>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</si>
  <si>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</si>
  <si>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</si>
  <si>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</si>
  <si>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</si>
  <si>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</si>
  <si>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</si>
  <si>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</si>
  <si>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</si>
  <si>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</si>
  <si>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</si>
  <si>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</si>
  <si>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</si>
  <si>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</si>
  <si>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</si>
  <si>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</si>
  <si>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</si>
  <si>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</si>
  <si>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</si>
  <si>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</si>
  <si>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</si>
  <si>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</si>
  <si>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</si>
  <si>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</si>
  <si>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</si>
  <si>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</si>
  <si>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</si>
  <si>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</si>
  <si>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</si>
  <si>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</si>
  <si>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</si>
  <si>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</si>
  <si>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</si>
  <si>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</si>
  <si>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</si>
  <si>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</si>
  <si>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</si>
  <si>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</si>
  <si>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</si>
  <si>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</si>
  <si>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</si>
  <si>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</si>
  <si>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</si>
  <si>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</si>
  <si>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</si>
  <si>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</si>
  <si>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</si>
  <si>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</si>
  <si>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</si>
  <si>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</si>
  <si>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</si>
  <si>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</si>
  <si>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</si>
  <si>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</si>
  <si>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</si>
  <si>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</si>
  <si>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</si>
  <si>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</si>
  <si>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</si>
  <si>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</si>
  <si>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</si>
  <si>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</si>
  <si>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</si>
  <si>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</si>
  <si>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</si>
  <si>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</si>
  <si>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</si>
  <si>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</si>
  <si>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</si>
  <si>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</si>
  <si>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</si>
  <si>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</si>
  <si>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</si>
  <si>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</si>
  <si>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</si>
  <si>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</si>
  <si>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</si>
  <si>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</si>
  <si>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</si>
  <si>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</si>
  <si>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</si>
  <si>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</si>
  <si>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</si>
  <si>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</si>
  <si>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</si>
  <si>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</si>
  <si>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</si>
  <si>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</si>
  <si>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</si>
  <si>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</si>
  <si>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</si>
  <si>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</si>
  <si>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</si>
  <si>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</si>
  <si>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</si>
  <si>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</si>
  <si>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</si>
  <si>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</si>
  <si>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</si>
  <si>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</si>
  <si>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</si>
  <si>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</si>
  <si>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</si>
  <si>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</si>
  <si>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</si>
  <si>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</si>
  <si>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</si>
  <si>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</si>
  <si>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</si>
  <si>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</si>
  <si>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</si>
  <si>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</si>
  <si>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</si>
  <si>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</si>
  <si>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</si>
  <si>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</si>
  <si>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</si>
  <si>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</si>
  <si>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</si>
  <si>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</si>
  <si>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</si>
  <si>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</si>
  <si>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</si>
  <si>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</si>
  <si>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</si>
  <si>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</si>
  <si>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</si>
  <si>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</si>
  <si>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</si>
  <si>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</si>
  <si>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</si>
  <si>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</si>
  <si>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</si>
  <si>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</si>
  <si>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</si>
  <si>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</si>
  <si>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</si>
  <si>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</si>
  <si>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</si>
  <si>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</si>
  <si>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</si>
  <si>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</si>
  <si>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</si>
  <si>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</si>
  <si>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</si>
  <si>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</si>
  <si>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</si>
  <si>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</si>
  <si>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</si>
  <si>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</si>
  <si>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</si>
  <si>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</si>
  <si>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</si>
  <si>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</si>
  <si>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</si>
  <si>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</si>
  <si>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</si>
  <si>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</si>
  <si>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</si>
  <si>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</si>
  <si>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</si>
  <si>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</si>
  <si>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</si>
  <si>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</si>
  <si>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</si>
  <si>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</si>
  <si>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</si>
  <si>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</si>
  <si>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</si>
  <si>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</si>
  <si>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</si>
  <si>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</si>
  <si>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</si>
  <si>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</si>
  <si>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</si>
  <si>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</si>
  <si>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</si>
  <si>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</si>
  <si>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</si>
  <si>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</si>
  <si>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</si>
  <si>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</si>
  <si>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</si>
  <si>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</si>
  <si>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</si>
  <si>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</si>
  <si>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</si>
  <si>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</si>
  <si>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</si>
  <si>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</si>
  <si>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</si>
  <si>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</si>
  <si>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</si>
  <si>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</si>
  <si>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</si>
  <si>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</si>
  <si>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</si>
  <si>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</si>
  <si>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</si>
  <si>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</si>
  <si>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</si>
  <si>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</si>
  <si>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</si>
  <si>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</si>
  <si>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</si>
  <si>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</si>
  <si>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</si>
  <si>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</si>
  <si>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</si>
  <si>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</si>
  <si>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</si>
  <si>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</si>
  <si>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</si>
  <si>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</si>
  <si>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</si>
  <si>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</si>
  <si>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</si>
  <si>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</si>
  <si>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</si>
  <si>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</si>
  <si>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</si>
  <si>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</si>
  <si>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</si>
  <si>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</si>
  <si>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</si>
  <si>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</si>
  <si>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</si>
  <si>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</si>
  <si>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</si>
  <si>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</si>
  <si>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</si>
  <si>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</si>
  <si>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</si>
  <si>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</si>
  <si>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</si>
  <si>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</si>
  <si>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</si>
  <si>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</si>
  <si>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</si>
  <si>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</si>
  <si>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</si>
  <si>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</si>
  <si>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</si>
  <si>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</si>
  <si>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</si>
  <si>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</si>
  <si>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</si>
  <si>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</si>
  <si>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</si>
  <si>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</si>
  <si>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</si>
  <si>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</si>
  <si>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</si>
  <si>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</si>
  <si>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</si>
  <si>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</si>
  <si>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</si>
  <si>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</si>
  <si>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</si>
  <si>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</si>
  <si>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</si>
  <si>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</si>
  <si>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</si>
  <si>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</si>
  <si>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</si>
  <si>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</si>
  <si>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</si>
  <si>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</si>
  <si>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</si>
  <si>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</si>
  <si>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</si>
  <si>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</si>
  <si>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</si>
  <si>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</si>
  <si>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</si>
  <si>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</si>
  <si>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</si>
  <si>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</si>
  <si>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</si>
  <si>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</si>
  <si>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</si>
  <si>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</si>
  <si>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</si>
  <si>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</si>
  <si>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</si>
  <si>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</si>
  <si>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</si>
  <si>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</si>
  <si>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</si>
  <si>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</si>
  <si>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</si>
  <si>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</si>
  <si>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</si>
  <si>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</si>
  <si>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</si>
  <si>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</si>
  <si>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</si>
  <si>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</si>
  <si>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</si>
  <si>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</si>
  <si>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</si>
  <si>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</si>
  <si>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</si>
  <si>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</si>
  <si>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</si>
  <si>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</si>
  <si>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</si>
  <si>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</si>
  <si>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</si>
  <si>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</si>
  <si>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</si>
  <si>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</si>
  <si>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</si>
  <si>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</si>
  <si>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</si>
  <si>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</si>
  <si>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</si>
  <si>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</si>
  <si>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</si>
  <si>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</si>
  <si>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</si>
  <si>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</si>
  <si>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</si>
  <si>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</si>
  <si>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</si>
  <si>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</si>
  <si>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</si>
  <si>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</si>
  <si>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</si>
  <si>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</si>
  <si>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</si>
  <si>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</si>
  <si>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</si>
  <si>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</si>
  <si>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</si>
  <si>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</si>
  <si>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</si>
  <si>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</si>
  <si>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</si>
  <si>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</si>
  <si>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</si>
  <si>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</si>
  <si>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</si>
  <si>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</si>
  <si>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</si>
  <si>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</si>
  <si>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</si>
  <si>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</si>
  <si>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</si>
  <si>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</si>
  <si>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</si>
  <si>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</si>
  <si>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</si>
  <si>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</si>
  <si>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</si>
  <si>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</si>
  <si>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</si>
  <si>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</si>
  <si>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</si>
  <si>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</si>
  <si>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</si>
  <si>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</si>
  <si>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</si>
  <si>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</si>
  <si>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</si>
  <si>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</si>
  <si>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</si>
  <si>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</si>
  <si>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</si>
  <si>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</si>
  <si>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</si>
  <si>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</si>
  <si>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</si>
  <si>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</si>
  <si>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</si>
  <si>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</si>
  <si>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</si>
  <si>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</si>
  <si>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</si>
  <si>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</si>
  <si>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</si>
  <si>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</si>
  <si>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</si>
  <si>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</si>
  <si>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</si>
  <si>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</si>
  <si>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</si>
  <si>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</si>
  <si>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</si>
  <si>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</si>
  <si>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</si>
  <si>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</si>
  <si>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</si>
  <si>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</si>
  <si>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</si>
  <si>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</si>
  <si>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</si>
  <si>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</si>
  <si>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</si>
  <si>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</si>
  <si>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</si>
  <si>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</si>
  <si>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</si>
  <si>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</si>
  <si>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</si>
  <si>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</si>
  <si>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</si>
  <si>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</si>
  <si>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</si>
  <si>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</si>
  <si>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</si>
  <si>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</si>
  <si>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</si>
  <si>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</si>
  <si>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</si>
  <si>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</si>
  <si>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</si>
  <si>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</si>
  <si>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</si>
  <si>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</si>
  <si>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</si>
  <si>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</si>
  <si>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</si>
  <si>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</si>
  <si>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</si>
  <si>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</si>
  <si>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</si>
  <si>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</si>
  <si>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</si>
  <si>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</si>
  <si>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</si>
  <si>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</si>
  <si>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</si>
  <si>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</si>
  <si>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</si>
  <si>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</si>
  <si>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</si>
  <si>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</si>
  <si>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</si>
  <si>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</si>
  <si>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</si>
  <si>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</si>
  <si>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</si>
  <si>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</si>
  <si>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</si>
  <si>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</si>
  <si>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</si>
  <si>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</si>
  <si>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</si>
  <si>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</si>
  <si>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</si>
  <si>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</si>
  <si>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</si>
  <si>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</si>
  <si>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</si>
  <si>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</si>
  <si>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</si>
  <si>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</si>
  <si>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</si>
  <si>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</si>
  <si>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</si>
  <si>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</si>
  <si>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</si>
  <si>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</si>
  <si>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</si>
  <si>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</si>
  <si>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</si>
  <si>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</si>
  <si>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</si>
  <si>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</si>
  <si>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</si>
  <si>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</si>
  <si>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</si>
  <si>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</si>
  <si>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</si>
  <si>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</si>
  <si>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</si>
  <si>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</si>
  <si>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</si>
  <si>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</si>
  <si>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</si>
  <si>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</si>
  <si>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</si>
  <si>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</si>
  <si>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</si>
  <si>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</si>
  <si>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</si>
  <si>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</si>
  <si>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</si>
  <si>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</si>
  <si>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</si>
  <si>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</si>
  <si>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</si>
  <si>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</si>
  <si>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</si>
  <si>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</si>
  <si>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</si>
  <si>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</si>
  <si>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</si>
  <si>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</si>
  <si>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</si>
  <si>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</si>
  <si>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</si>
  <si>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</si>
  <si>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</si>
  <si>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</si>
  <si>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</si>
  <si>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</si>
  <si>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</si>
  <si>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</si>
  <si>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</si>
  <si>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</si>
  <si>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</si>
  <si>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</si>
  <si>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</si>
  <si>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</si>
  <si>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</si>
  <si>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</si>
  <si>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</si>
  <si>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</si>
  <si>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</si>
  <si>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</si>
  <si>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</si>
  <si>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</si>
  <si>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</si>
  <si>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</si>
  <si>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</si>
  <si>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</si>
  <si>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</si>
  <si>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</si>
  <si>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</si>
  <si>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</si>
  <si>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</si>
  <si>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</si>
  <si>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</si>
  <si>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</si>
  <si>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</si>
  <si>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</si>
  <si>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</si>
  <si>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</si>
  <si>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</si>
  <si>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</si>
  <si>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</si>
  <si>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</si>
  <si>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</si>
  <si>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</si>
  <si>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</si>
  <si>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</si>
  <si>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</si>
  <si>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</si>
  <si>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</si>
  <si>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</si>
  <si>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</si>
  <si>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</si>
  <si>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</si>
  <si>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</si>
  <si>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</si>
  <si>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</si>
  <si>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</si>
  <si>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</si>
  <si>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</si>
  <si>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</si>
  <si>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</si>
  <si>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</si>
  <si>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</si>
  <si>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</si>
  <si>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</si>
  <si>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</si>
  <si>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</si>
  <si>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</si>
  <si>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</si>
  <si>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</si>
  <si>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</si>
  <si>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</si>
  <si>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</si>
  <si>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</si>
  <si>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</si>
  <si>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</si>
  <si>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</si>
  <si>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</si>
  <si>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</si>
  <si>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</si>
  <si>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</si>
  <si>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</si>
  <si>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</si>
  <si>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</si>
  <si>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</si>
  <si>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</si>
  <si>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</si>
  <si>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</si>
  <si>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</si>
  <si>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</si>
  <si>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</si>
  <si>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</si>
  <si>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</si>
  <si>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</si>
  <si>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</si>
  <si>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</si>
  <si>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</si>
  <si>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</si>
  <si>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</si>
  <si>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</si>
  <si>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</si>
  <si>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</si>
  <si>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</si>
  <si>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</si>
  <si>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</si>
  <si>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</si>
  <si>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</si>
  <si>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</si>
  <si>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</si>
  <si>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</si>
  <si>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</si>
  <si>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</si>
  <si>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</si>
  <si>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</si>
  <si>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</si>
  <si>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</si>
  <si>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</si>
  <si>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</si>
  <si>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</si>
  <si>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</si>
  <si>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</si>
  <si>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</si>
  <si>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</si>
  <si>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</si>
  <si>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</si>
  <si>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</si>
  <si>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</si>
  <si>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</si>
  <si>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</si>
  <si>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</si>
  <si>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</si>
  <si>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</si>
  <si>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</si>
  <si>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</si>
  <si>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</si>
  <si>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</si>
  <si>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</si>
  <si>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</si>
  <si>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</si>
  <si>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</si>
  <si>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</si>
  <si>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</si>
  <si>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</si>
  <si>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</si>
  <si>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</si>
  <si>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</si>
  <si>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</si>
  <si>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</si>
  <si>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</si>
  <si>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</si>
  <si>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</si>
  <si>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</si>
  <si>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</si>
  <si>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</si>
  <si>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</si>
  <si>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</si>
  <si>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</si>
  <si>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</si>
  <si>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</si>
  <si>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</si>
  <si>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</si>
  <si>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</si>
  <si>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</si>
  <si>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</si>
  <si>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</si>
  <si>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</si>
  <si>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</si>
  <si>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</si>
  <si>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</si>
  <si>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</si>
  <si>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</si>
  <si>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</si>
  <si>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</si>
  <si>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</si>
  <si>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</si>
  <si>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</si>
  <si>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</si>
  <si>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</si>
  <si>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</si>
  <si>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</si>
  <si>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</si>
  <si>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</si>
  <si>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</si>
  <si>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</si>
  <si>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</si>
  <si>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</si>
  <si>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</si>
  <si>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</si>
  <si>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</si>
  <si>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</si>
  <si>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</si>
  <si>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</si>
  <si>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</si>
  <si>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</si>
  <si>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</si>
  <si>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</si>
  <si>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</si>
  <si>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</si>
  <si>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</si>
  <si>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</si>
  <si>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</si>
  <si>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</si>
  <si>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</si>
  <si>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</si>
  <si>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</si>
  <si>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</si>
  <si>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</si>
  <si>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</si>
  <si>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</si>
  <si>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</si>
  <si>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</si>
  <si>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</si>
  <si>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</si>
  <si>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</si>
  <si>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</si>
  <si>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</si>
  <si>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</si>
  <si>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</si>
  <si>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</si>
  <si>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</si>
  <si>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</si>
  <si>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</si>
  <si>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</si>
  <si>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</si>
  <si>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</si>
  <si>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</si>
  <si>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</si>
  <si>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</si>
  <si>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</si>
  <si>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</si>
  <si>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</si>
  <si>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</si>
  <si>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</si>
  <si>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</si>
  <si>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</si>
  <si>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</si>
  <si>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</si>
  <si>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</si>
  <si>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</si>
  <si>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</si>
  <si>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</si>
  <si>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</si>
  <si>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</si>
  <si>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</si>
  <si>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</si>
  <si>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</si>
  <si>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</si>
  <si>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</si>
  <si>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</si>
  <si>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</si>
  <si>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</si>
  <si>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</si>
  <si>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</si>
  <si>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</si>
  <si>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</si>
  <si>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</si>
  <si>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</si>
  <si>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</si>
  <si>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</si>
  <si>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</si>
  <si>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</si>
  <si>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</si>
  <si>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</si>
  <si>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</si>
  <si>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</si>
  <si>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</si>
  <si>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</si>
  <si>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</si>
  <si>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</si>
  <si>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</si>
  <si>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</si>
  <si>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</si>
  <si>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</si>
  <si>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</si>
  <si>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</si>
  <si>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</si>
  <si>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</si>
  <si>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</si>
  <si>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</si>
  <si>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</si>
  <si>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</si>
  <si>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</si>
  <si>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</si>
  <si>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</si>
  <si>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</si>
  <si>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</si>
  <si>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</si>
  <si>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</si>
  <si>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</si>
  <si>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</si>
  <si>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</si>
  <si>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</si>
  <si>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</si>
  <si>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</si>
  <si>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</si>
  <si>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</si>
  <si>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</si>
  <si>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</si>
  <si>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</si>
  <si>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</si>
  <si>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</si>
  <si>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</si>
  <si>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</si>
  <si>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</si>
  <si>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</si>
  <si>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</si>
  <si>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</si>
  <si>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</si>
  <si>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</si>
  <si>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</si>
  <si>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</si>
  <si>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</si>
  <si>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</si>
  <si>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</si>
  <si>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</si>
  <si>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</si>
  <si>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</si>
  <si>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</si>
  <si>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</si>
  <si>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</si>
  <si>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</si>
  <si>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</si>
  <si>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</si>
  <si>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</si>
  <si>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</si>
  <si>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</si>
  <si>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</si>
  <si>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</si>
  <si>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</si>
  <si>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</si>
  <si>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</si>
  <si>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</si>
  <si>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</si>
  <si>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</si>
  <si>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</si>
  <si>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</si>
  <si>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</si>
  <si>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</si>
  <si>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</si>
  <si>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</si>
  <si>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</si>
  <si>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</si>
  <si>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</si>
  <si>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</si>
  <si>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</si>
  <si>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</si>
  <si>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</si>
  <si>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</si>
  <si>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</si>
  <si>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</si>
  <si>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</si>
  <si>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</si>
  <si>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</si>
  <si>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</si>
  <si>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</si>
  <si>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</si>
  <si>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</si>
  <si>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</si>
  <si>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</si>
  <si>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</si>
  <si>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</si>
  <si>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</si>
  <si>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</si>
  <si>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</si>
  <si>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</si>
  <si>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</si>
  <si>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</si>
  <si>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</si>
  <si>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</si>
  <si>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</si>
  <si>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</si>
  <si>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</si>
  <si>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</si>
  <si>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</si>
  <si>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</si>
  <si>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</si>
  <si>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</si>
  <si>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</si>
  <si>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</si>
  <si>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</si>
  <si>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</si>
  <si>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</si>
  <si>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</si>
  <si>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</si>
  <si>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</si>
  <si>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</si>
  <si>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</si>
  <si>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</si>
  <si>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</si>
  <si>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</si>
  <si>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</si>
  <si>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</si>
  <si>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</si>
  <si>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</si>
  <si>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</si>
  <si>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</si>
  <si>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</si>
  <si>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</si>
  <si>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</si>
  <si>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</si>
  <si>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</si>
  <si>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</si>
  <si>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</si>
  <si>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</si>
  <si>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</si>
  <si>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</si>
  <si>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</si>
  <si>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</si>
  <si>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</si>
  <si>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</si>
  <si>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</si>
  <si>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</si>
  <si>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</si>
  <si>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</si>
  <si>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</si>
  <si>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</si>
  <si>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</si>
  <si>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</si>
  <si>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</si>
  <si>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</si>
  <si>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</si>
  <si>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</si>
  <si>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</si>
  <si>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</si>
  <si>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</si>
  <si>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</si>
  <si>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</si>
  <si>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</si>
  <si>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</si>
  <si>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</si>
  <si>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</si>
  <si>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</si>
  <si>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</si>
  <si>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</si>
  <si>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</si>
  <si>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</si>
  <si>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</si>
  <si>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</si>
  <si>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</si>
  <si>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</si>
  <si>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</si>
  <si>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</si>
  <si>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</si>
  <si>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</si>
  <si>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</si>
  <si>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</si>
  <si>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</si>
  <si>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</si>
  <si>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</si>
  <si>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</si>
  <si>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</si>
  <si>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</si>
  <si>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</si>
  <si>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</si>
  <si>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</si>
  <si>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</si>
  <si>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</si>
  <si>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</si>
  <si>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</si>
  <si>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</si>
  <si>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</si>
  <si>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</si>
  <si>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</si>
  <si>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</si>
  <si>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</si>
  <si>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</si>
  <si>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</si>
  <si>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</si>
  <si>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</si>
  <si>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</si>
  <si>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</si>
  <si>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</si>
  <si>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</si>
  <si>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</si>
  <si>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</si>
  <si>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</si>
  <si>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</si>
  <si>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</si>
  <si>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</si>
  <si>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</si>
  <si>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</si>
  <si>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</si>
  <si>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</si>
  <si>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</si>
  <si>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</si>
  <si>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</si>
  <si>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</si>
  <si>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</si>
  <si>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</si>
  <si>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</si>
  <si>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</si>
  <si>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</si>
  <si>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</si>
  <si>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</si>
  <si>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</si>
  <si>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</si>
  <si>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</si>
  <si>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</si>
  <si>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</si>
  <si>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</si>
  <si>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</si>
  <si>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</si>
  <si>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</si>
  <si>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</si>
  <si>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</si>
  <si>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</si>
  <si>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</si>
  <si>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</si>
  <si>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</si>
  <si>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</si>
  <si>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</si>
  <si>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</si>
  <si>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</si>
  <si>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</si>
  <si>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</si>
  <si>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</si>
  <si>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</si>
  <si>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</si>
  <si>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</si>
  <si>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</si>
  <si>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</si>
  <si>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</si>
  <si>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</si>
  <si>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</si>
  <si>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</si>
  <si>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</si>
  <si>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</si>
  <si>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</si>
  <si>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</si>
  <si>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</si>
  <si>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</si>
  <si>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</si>
  <si>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</si>
  <si>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</si>
  <si>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</si>
  <si>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</si>
  <si>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</si>
  <si>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</si>
  <si>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</si>
  <si>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</si>
  <si>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</si>
  <si>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</si>
  <si>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</si>
  <si>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</si>
  <si>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</si>
  <si>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</si>
  <si>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</si>
  <si>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</si>
  <si>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</si>
  <si>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</si>
  <si>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</si>
  <si>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</si>
  <si>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</si>
  <si>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</si>
  <si>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</si>
  <si>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</si>
  <si>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</si>
  <si>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</si>
  <si>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</si>
  <si>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</si>
  <si>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</si>
  <si>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</si>
  <si>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</si>
  <si>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</si>
  <si>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</si>
  <si>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</si>
  <si>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</si>
  <si>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</si>
  <si>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</si>
  <si>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</si>
  <si>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</si>
  <si>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</si>
  <si>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</si>
  <si>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</si>
  <si>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</si>
  <si>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</si>
  <si>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</si>
  <si>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</si>
  <si>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</si>
  <si>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</si>
  <si>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</si>
  <si>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</si>
  <si>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</si>
  <si>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</si>
  <si>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</si>
  <si>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</si>
  <si>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</si>
  <si>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</si>
  <si>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</si>
  <si>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</si>
  <si>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</si>
  <si>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</si>
  <si>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</si>
  <si>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</si>
  <si>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</si>
  <si>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</si>
  <si>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</si>
  <si>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</si>
  <si>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</si>
  <si>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</si>
  <si>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</si>
  <si>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</si>
  <si>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</si>
  <si>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</si>
  <si>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</si>
  <si>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</si>
  <si>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</si>
  <si>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</si>
  <si>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</si>
  <si>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</si>
  <si>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</si>
  <si>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</si>
  <si>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</si>
  <si>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</si>
  <si>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</si>
  <si>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</si>
  <si>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</si>
  <si>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</si>
  <si>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</si>
  <si>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</si>
  <si>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</si>
  <si>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</si>
  <si>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</si>
  <si>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</si>
  <si>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</si>
  <si>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</si>
  <si>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</si>
  <si>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</si>
  <si>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</si>
  <si>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</si>
  <si>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</si>
  <si>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</si>
  <si>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</si>
  <si>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</si>
  <si>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</si>
  <si>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</si>
  <si>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</si>
  <si>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</si>
  <si>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</si>
  <si>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</si>
  <si>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</si>
  <si>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</si>
  <si>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</si>
  <si>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</si>
  <si>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</si>
  <si>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</si>
  <si>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</si>
  <si>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</si>
  <si>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</si>
  <si>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</si>
  <si>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</si>
  <si>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</si>
  <si>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</si>
  <si>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</si>
  <si>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</si>
  <si>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</si>
  <si>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</si>
  <si>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</si>
  <si>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</si>
  <si>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</si>
  <si>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</si>
  <si>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</si>
  <si>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</si>
  <si>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</si>
  <si>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</si>
  <si>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</si>
  <si>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</si>
  <si>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</si>
  <si>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</si>
  <si>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</si>
  <si>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</si>
  <si>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</si>
  <si>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</si>
  <si>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</si>
  <si>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</si>
  <si>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</si>
  <si>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</si>
  <si>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</si>
  <si>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</si>
  <si>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</si>
  <si>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</si>
  <si>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</si>
  <si>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</si>
  <si>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</si>
  <si>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</si>
  <si>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</si>
  <si>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</si>
  <si>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</si>
  <si>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</si>
  <si>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</si>
  <si>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</si>
  <si>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</si>
  <si>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</si>
  <si>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</si>
  <si>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</si>
  <si>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</si>
  <si>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</si>
  <si>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</si>
  <si>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</si>
  <si>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</si>
  <si>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</si>
  <si>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</si>
  <si>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</si>
  <si>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</si>
  <si>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</si>
  <si>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</si>
  <si>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</si>
  <si>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</si>
  <si>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</si>
  <si>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</si>
  <si>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</si>
  <si>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</si>
  <si>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</si>
  <si>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</si>
  <si>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</si>
  <si>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</si>
  <si>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</si>
  <si>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</si>
  <si>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</si>
  <si>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</si>
  <si>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</si>
  <si>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</si>
  <si>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</si>
  <si>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</si>
  <si>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</si>
  <si>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</si>
  <si>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</si>
  <si>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</si>
  <si>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</si>
  <si>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</si>
  <si>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</si>
  <si>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</si>
  <si>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</si>
  <si>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</si>
  <si>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</si>
  <si>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</si>
  <si>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</si>
  <si>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</si>
  <si>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</si>
  <si>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</si>
  <si>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</si>
  <si>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</si>
  <si>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</si>
  <si>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</si>
  <si>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</si>
  <si>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</si>
  <si>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</si>
  <si>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</si>
  <si>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</si>
  <si>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</si>
  <si>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</si>
  <si>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</si>
  <si>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</si>
  <si>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</si>
  <si>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</si>
  <si>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</si>
  <si>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</si>
  <si>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</si>
  <si>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</si>
  <si>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</si>
  <si>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</si>
  <si>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</si>
  <si>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</si>
  <si>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</si>
  <si>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</si>
  <si>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</si>
  <si>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</si>
  <si>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</si>
  <si>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</si>
  <si>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</si>
  <si>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</si>
  <si>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</si>
  <si>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</si>
  <si>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</si>
  <si>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</si>
  <si>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</si>
  <si>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</si>
  <si>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</si>
  <si>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</si>
  <si>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</si>
  <si>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</si>
  <si>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</si>
  <si>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</si>
  <si>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</si>
  <si>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</si>
  <si>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</si>
  <si>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</si>
  <si>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</si>
  <si>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</si>
  <si>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</si>
  <si>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</si>
  <si>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</si>
  <si>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</si>
  <si>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</si>
  <si>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</si>
  <si>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</si>
  <si>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</si>
  <si>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</si>
  <si>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</si>
  <si>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</si>
  <si>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</si>
  <si>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</si>
  <si>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</si>
  <si>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</si>
  <si>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</si>
  <si>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</si>
  <si>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</si>
  <si>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</si>
  <si>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</si>
  <si>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</si>
  <si>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</si>
  <si>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</si>
  <si>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</si>
  <si>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</si>
  <si>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</si>
  <si>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</si>
  <si>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</si>
  <si>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</si>
  <si>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</si>
  <si>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</si>
  <si>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</si>
  <si>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</si>
  <si>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</si>
  <si>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</si>
  <si>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</si>
  <si>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</si>
  <si>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</si>
  <si>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</si>
  <si>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</si>
  <si>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</si>
  <si>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</si>
  <si>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</si>
  <si>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</si>
  <si>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</si>
  <si>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</si>
  <si>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</si>
  <si>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</si>
  <si>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</si>
  <si>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</si>
  <si>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</si>
  <si>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</si>
  <si>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</si>
  <si>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</si>
  <si>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</si>
  <si>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</si>
  <si>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</si>
  <si>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</si>
  <si>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</si>
  <si>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</si>
  <si>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</si>
  <si>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</si>
  <si>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</si>
  <si>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</si>
  <si>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</si>
  <si>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</si>
  <si>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</si>
  <si>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</si>
  <si>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</si>
  <si>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</si>
  <si>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</si>
  <si>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</si>
  <si>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</si>
  <si>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</si>
  <si>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</si>
  <si>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</si>
  <si>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</si>
  <si>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</si>
  <si>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</si>
  <si>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</si>
  <si>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</si>
  <si>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</si>
  <si>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</si>
  <si>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</si>
  <si>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</si>
  <si>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</si>
  <si>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</si>
  <si>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</si>
  <si>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</si>
  <si>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</si>
  <si>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</si>
  <si>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</si>
  <si>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</si>
  <si>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</si>
  <si>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</si>
  <si>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</si>
  <si>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</si>
  <si>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</si>
  <si>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</si>
  <si>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</si>
  <si>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</si>
  <si>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</si>
  <si>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</si>
  <si>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</si>
  <si>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</si>
  <si>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</si>
  <si>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</si>
  <si>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</si>
  <si>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</si>
  <si>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</si>
  <si>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</si>
  <si>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</si>
  <si>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</si>
  <si>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</si>
  <si>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</si>
  <si>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</si>
  <si>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</si>
  <si>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</si>
  <si>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</si>
  <si>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</si>
  <si>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</si>
  <si>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</si>
  <si>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</si>
  <si>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</si>
  <si>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</si>
  <si>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</si>
  <si>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</si>
  <si>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</si>
  <si>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</si>
  <si>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</si>
  <si>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</si>
  <si>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</si>
  <si>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</si>
  <si>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</si>
  <si>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</si>
  <si>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</si>
  <si>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</si>
  <si>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</si>
  <si>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</si>
  <si>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</si>
  <si>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</si>
  <si>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</si>
  <si>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</si>
  <si>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</si>
  <si>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</si>
  <si>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</si>
  <si>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</si>
  <si>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</si>
  <si>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</si>
  <si>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</si>
  <si>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</si>
  <si>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</si>
  <si>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</si>
  <si>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</si>
  <si>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</si>
  <si>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</si>
  <si>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</si>
  <si>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</si>
  <si>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</si>
  <si>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</si>
  <si>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</si>
  <si>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</si>
  <si>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</si>
  <si>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</si>
  <si>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</si>
  <si>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</si>
  <si>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</si>
  <si>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</si>
  <si>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</si>
  <si>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</si>
  <si>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</si>
  <si>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</si>
  <si>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</si>
  <si>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</si>
  <si>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</si>
  <si>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</si>
  <si>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</si>
  <si>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</si>
  <si>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</si>
  <si>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</si>
  <si>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</si>
  <si>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</si>
  <si>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</si>
  <si>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</si>
  <si>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</si>
  <si>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</si>
  <si>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</si>
  <si>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</si>
  <si>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</si>
  <si>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</si>
  <si>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</si>
  <si>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</si>
  <si>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</si>
  <si>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</si>
  <si>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</si>
  <si>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</si>
  <si>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</si>
  <si>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</si>
  <si>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</si>
  <si>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</si>
  <si>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</si>
  <si>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</si>
  <si>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</si>
  <si>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</si>
  <si>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</si>
  <si>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</si>
  <si>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</si>
  <si>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</si>
  <si>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</si>
  <si>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</si>
  <si>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</si>
  <si>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</si>
  <si>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</si>
  <si>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</si>
  <si>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</si>
  <si>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</si>
  <si>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</si>
  <si>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</si>
  <si>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</si>
  <si>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</si>
  <si>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</si>
  <si>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</si>
  <si>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</si>
  <si>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</si>
  <si>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</si>
  <si>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</si>
  <si>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</si>
  <si>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</si>
  <si>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</si>
  <si>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</si>
  <si>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</si>
  <si>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</si>
  <si>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</si>
  <si>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</si>
  <si>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</si>
  <si>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</si>
  <si>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</si>
  <si>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</si>
  <si>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</si>
  <si>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</si>
  <si>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</si>
  <si>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</si>
  <si>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</si>
  <si>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</si>
  <si>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</si>
  <si>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</si>
  <si>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</si>
  <si>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</si>
  <si>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</si>
  <si>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</si>
  <si>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</si>
  <si>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</si>
  <si>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</si>
  <si>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</si>
  <si>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</si>
  <si>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</si>
  <si>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</si>
  <si>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</si>
  <si>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</si>
  <si>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</si>
  <si>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</si>
  <si>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</si>
  <si>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</si>
  <si>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</si>
  <si>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</si>
  <si>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</si>
  <si>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</si>
  <si>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</si>
  <si>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</si>
  <si>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</si>
  <si>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</si>
  <si>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</si>
  <si>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</si>
  <si>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</si>
  <si>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</si>
  <si>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</si>
  <si>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</si>
  <si>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</si>
  <si>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</si>
  <si>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</si>
  <si>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</si>
  <si>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</si>
  <si>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</si>
  <si>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</si>
  <si>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</si>
  <si>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</si>
  <si>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</si>
  <si>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</si>
  <si>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</si>
  <si>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</si>
  <si>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</si>
  <si>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</si>
  <si>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</si>
  <si>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</si>
  <si>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</si>
  <si>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</si>
  <si>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</si>
  <si>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</si>
  <si>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</si>
  <si>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</si>
  <si>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</si>
  <si>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</si>
  <si>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</si>
  <si>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</si>
  <si>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</si>
  <si>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</si>
  <si>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</si>
  <si>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</si>
  <si>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</si>
  <si>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</si>
  <si>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</si>
  <si>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</si>
  <si>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</si>
  <si>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</si>
  <si>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</si>
  <si>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</si>
  <si>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</si>
  <si>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</si>
  <si>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</si>
  <si>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</si>
  <si>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</si>
  <si>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</si>
  <si>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</si>
  <si>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</si>
  <si>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</si>
  <si>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</si>
  <si>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</si>
  <si>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</si>
  <si>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</si>
  <si>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</si>
  <si>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</si>
  <si>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</si>
  <si>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</si>
  <si>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</si>
  <si>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</si>
  <si>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</si>
  <si>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</si>
  <si>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</si>
  <si>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</si>
  <si>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</si>
  <si>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</si>
  <si>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</si>
  <si>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</si>
  <si>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</si>
  <si>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</si>
  <si>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</si>
  <si>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</si>
  <si>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</si>
  <si>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</si>
  <si>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</si>
  <si>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</si>
  <si>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</si>
  <si>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</si>
  <si>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</si>
  <si>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</si>
  <si>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</si>
  <si>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</si>
  <si>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</si>
  <si>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</si>
  <si>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</si>
  <si>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</si>
  <si>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</si>
  <si>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</si>
  <si>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</si>
  <si>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</si>
  <si>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</si>
  <si>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</si>
  <si>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</si>
  <si>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</si>
  <si>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</si>
  <si>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</si>
  <si>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</si>
  <si>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</si>
  <si>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</si>
  <si>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</si>
  <si>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</si>
  <si>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</si>
  <si>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</si>
  <si>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</si>
  <si>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</si>
  <si>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</si>
  <si>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</si>
  <si>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</si>
  <si>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</si>
  <si>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</si>
  <si>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</si>
  <si>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</si>
  <si>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</si>
  <si>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</si>
  <si>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</si>
  <si>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</si>
  <si>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</si>
  <si>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</si>
  <si>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</si>
  <si>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</si>
  <si>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</si>
  <si>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</si>
  <si>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</si>
  <si>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</si>
  <si>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</si>
  <si>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</si>
  <si>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</si>
  <si>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</si>
  <si>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</si>
  <si>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</si>
  <si>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</si>
  <si>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</si>
  <si>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</si>
  <si>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</si>
  <si>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</si>
  <si>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</si>
  <si>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</si>
  <si>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</si>
  <si>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</si>
  <si>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</si>
  <si>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</si>
  <si>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</si>
  <si>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</si>
  <si>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</si>
  <si>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</si>
  <si>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</si>
  <si>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</si>
  <si>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</si>
  <si>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</si>
  <si>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</si>
  <si>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</si>
  <si>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</si>
  <si>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</si>
  <si>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</si>
  <si>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</si>
  <si>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</si>
  <si>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</si>
  <si>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</si>
  <si>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</si>
  <si>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</si>
  <si>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</si>
  <si>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</si>
  <si>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</si>
  <si>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</si>
  <si>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</si>
  <si>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</si>
  <si>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</si>
  <si>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</si>
  <si>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</si>
  <si>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</si>
  <si>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</si>
  <si>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</si>
  <si>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</si>
  <si>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</si>
  <si>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</si>
  <si>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</si>
  <si>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</si>
  <si>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</si>
  <si>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</si>
  <si>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</si>
  <si>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</si>
  <si>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</si>
  <si>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</si>
  <si>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</si>
  <si>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</si>
  <si>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</si>
  <si>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</si>
  <si>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</si>
  <si>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</si>
  <si>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</si>
  <si>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</si>
  <si>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</si>
  <si>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</si>
  <si>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</si>
  <si>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</si>
  <si>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</si>
  <si>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</si>
  <si>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</si>
  <si>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</si>
  <si>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</si>
  <si>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</si>
  <si>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</si>
  <si>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</si>
  <si>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</si>
  <si>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</si>
  <si>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</si>
  <si>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</si>
  <si>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</si>
  <si>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</si>
  <si>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</si>
  <si>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</si>
  <si>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</si>
  <si>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</si>
  <si>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</si>
  <si>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</si>
  <si>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</si>
  <si>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</si>
  <si>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</si>
  <si>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</si>
  <si>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</si>
  <si>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</si>
  <si>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</si>
  <si>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</si>
  <si>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</si>
  <si>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</si>
  <si>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</si>
  <si>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</si>
  <si>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</si>
  <si>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</si>
  <si>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</si>
  <si>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</si>
  <si>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</si>
  <si>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</si>
  <si>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</si>
  <si>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</si>
  <si>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</si>
  <si>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</si>
  <si>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</si>
  <si>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</si>
  <si>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</si>
  <si>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</si>
  <si>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</si>
  <si>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</si>
  <si>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</si>
  <si>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</si>
  <si>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</si>
  <si>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</si>
  <si>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</si>
  <si>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</si>
  <si>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</si>
  <si>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</si>
  <si>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</si>
  <si>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</si>
  <si>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</si>
  <si>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</si>
  <si>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</si>
  <si>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</si>
  <si>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</si>
  <si>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</si>
  <si>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</si>
  <si>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</si>
  <si>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</si>
  <si>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</si>
  <si>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</si>
  <si>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</si>
  <si>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</si>
  <si>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</si>
  <si>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</si>
  <si>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</si>
  <si>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</si>
  <si>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</si>
  <si>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</si>
  <si>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</si>
  <si>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</si>
  <si>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</si>
  <si>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</si>
  <si>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</si>
  <si>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</si>
  <si>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</si>
  <si>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</si>
  <si>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</si>
  <si>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</si>
  <si>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</si>
  <si>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</si>
  <si>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</si>
  <si>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</si>
  <si>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</si>
  <si>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</si>
  <si>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</si>
  <si>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</si>
  <si>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</si>
  <si>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</si>
  <si>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</si>
  <si>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</si>
  <si>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</si>
  <si>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</si>
  <si>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</si>
  <si>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</si>
  <si>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</si>
  <si>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</si>
  <si>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</si>
  <si>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</si>
  <si>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</si>
  <si>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</si>
  <si>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</si>
  <si>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</si>
  <si>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</si>
  <si>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</si>
  <si>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</si>
  <si>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</si>
  <si>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</si>
  <si>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</si>
  <si>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</si>
  <si>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</si>
  <si>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</si>
  <si>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</si>
  <si>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</si>
  <si>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</si>
  <si>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</si>
  <si>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</si>
  <si>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</si>
  <si>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</si>
  <si>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</si>
  <si>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</si>
  <si>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</si>
  <si>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</si>
  <si>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</si>
  <si>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</si>
  <si>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</si>
  <si>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</si>
  <si>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</si>
  <si>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</si>
  <si>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</si>
  <si>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</si>
  <si>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</si>
  <si>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</si>
  <si>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</si>
  <si>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</si>
  <si>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</si>
  <si>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</si>
  <si>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</si>
  <si>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</si>
  <si>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</si>
  <si>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</si>
  <si>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</si>
  <si>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</si>
  <si>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</si>
  <si>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</si>
  <si>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</si>
  <si>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</si>
  <si>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</si>
  <si>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</si>
  <si>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</si>
  <si>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</si>
  <si>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</si>
  <si>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</si>
  <si>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</si>
  <si>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</si>
  <si>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</si>
  <si>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</si>
  <si>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</si>
  <si>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</si>
  <si>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</si>
  <si>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</si>
  <si>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</si>
  <si>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</si>
  <si>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</si>
  <si>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</si>
  <si>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</si>
  <si>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</si>
  <si>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</si>
  <si>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</si>
  <si>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</si>
  <si>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</si>
  <si>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</si>
  <si>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</si>
  <si>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</si>
  <si>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</si>
  <si>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</si>
  <si>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</si>
  <si>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</si>
  <si>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</si>
  <si>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</si>
  <si>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</si>
  <si>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</si>
  <si>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</si>
  <si>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</si>
  <si>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</si>
  <si>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</si>
  <si>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</si>
  <si>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</si>
  <si>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</si>
  <si>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</si>
  <si>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</si>
  <si>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</si>
  <si>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</si>
  <si>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</si>
  <si>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</si>
  <si>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</si>
  <si>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</si>
  <si>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</si>
  <si>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</si>
  <si>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</si>
  <si>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</si>
  <si>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</si>
  <si>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</si>
  <si>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</si>
  <si>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</si>
  <si>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</si>
  <si>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</si>
  <si>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</si>
  <si>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</si>
  <si>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</si>
  <si>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</si>
  <si>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</si>
  <si>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</si>
  <si>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</si>
  <si>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</si>
  <si>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</si>
  <si>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</si>
  <si>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</si>
  <si>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</si>
  <si>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</si>
  <si>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</si>
  <si>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</si>
  <si>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</si>
  <si>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</si>
  <si>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</si>
  <si>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</si>
  <si>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</si>
  <si>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</si>
  <si>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</si>
  <si>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</si>
  <si>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</si>
  <si>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</si>
  <si>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</si>
  <si>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</si>
  <si>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</si>
  <si>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</si>
  <si>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</si>
  <si>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</si>
  <si>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</si>
  <si>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</si>
  <si>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</si>
  <si>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</si>
  <si>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</si>
  <si>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</si>
  <si>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</si>
  <si>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</si>
  <si>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</si>
  <si>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</si>
  <si>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</si>
  <si>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</si>
  <si>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</si>
  <si>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</si>
  <si>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</si>
  <si>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</si>
  <si>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</si>
  <si>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</si>
  <si>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</si>
  <si>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</si>
  <si>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</si>
  <si>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</si>
  <si>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</si>
  <si>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</si>
  <si>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</si>
  <si>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</si>
  <si>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</si>
  <si>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</si>
  <si>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</si>
  <si>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</si>
  <si>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</si>
  <si>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</si>
  <si>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</si>
  <si>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</si>
  <si>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</si>
  <si>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</si>
  <si>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</si>
  <si>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</si>
  <si>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</si>
  <si>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</si>
  <si>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</si>
  <si>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</si>
  <si>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</si>
  <si>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</si>
  <si>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</si>
  <si>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</si>
  <si>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</si>
  <si>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</si>
  <si>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</si>
  <si>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</si>
  <si>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</si>
  <si>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</si>
  <si>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</si>
  <si>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</si>
  <si>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</si>
  <si>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</si>
  <si>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</si>
  <si>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</si>
  <si>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</si>
  <si>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</si>
  <si>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</si>
  <si>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</si>
  <si>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</si>
  <si>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</si>
  <si>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</si>
  <si>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</si>
  <si>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</si>
  <si>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</si>
  <si>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</si>
  <si>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</si>
  <si>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</si>
  <si>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</si>
  <si>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</si>
  <si>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</si>
  <si>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</si>
  <si>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</si>
  <si>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</si>
  <si>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</si>
  <si>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</si>
  <si>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</si>
  <si>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</si>
  <si>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</si>
  <si>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</si>
  <si>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</si>
  <si>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</si>
  <si>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</si>
  <si>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</si>
  <si>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</si>
  <si>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</si>
  <si>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</si>
  <si>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</si>
  <si>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</si>
  <si>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</si>
  <si>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</si>
  <si>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</si>
  <si>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</si>
  <si>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</si>
  <si>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</si>
  <si>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</si>
  <si>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</si>
  <si>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</si>
  <si>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</si>
  <si>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</si>
  <si>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</si>
  <si>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</si>
  <si>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</si>
  <si>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</si>
  <si>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</si>
  <si>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</si>
  <si>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</si>
  <si>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</si>
  <si>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</si>
  <si>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</si>
  <si>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</si>
  <si>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</si>
  <si>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</si>
  <si>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</si>
  <si>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</si>
  <si>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</si>
  <si>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</si>
  <si>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</si>
  <si>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</si>
  <si>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</si>
  <si>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</si>
  <si>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</si>
  <si>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</si>
  <si>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</si>
  <si>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</si>
  <si>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</si>
  <si>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</si>
  <si>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</si>
  <si>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</si>
  <si>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</si>
  <si>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</si>
  <si>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</si>
  <si>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</si>
  <si>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</si>
  <si>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</si>
  <si>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</si>
  <si>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</si>
  <si>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</si>
  <si>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</si>
  <si>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</si>
  <si>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</si>
  <si>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</si>
  <si>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</si>
  <si>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</si>
  <si>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</si>
  <si>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</si>
  <si>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</si>
  <si>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</si>
  <si>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</si>
  <si>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</si>
  <si>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</si>
  <si>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</si>
  <si>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</si>
  <si>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</si>
  <si>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</si>
  <si>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</si>
  <si>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</si>
  <si>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</si>
  <si>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</si>
  <si>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</si>
  <si>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</si>
  <si>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</si>
  <si>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</si>
  <si>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</si>
  <si>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</si>
  <si>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</si>
  <si>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</si>
  <si>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</si>
  <si>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</si>
  <si>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</si>
  <si>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</si>
  <si>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</si>
  <si>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</si>
  <si>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</si>
  <si>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</si>
  <si>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</si>
  <si>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</si>
  <si>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</si>
  <si>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</si>
  <si>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</si>
  <si>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</si>
  <si>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</si>
  <si>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</si>
  <si>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</si>
  <si>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</si>
  <si>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</si>
  <si>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</si>
  <si>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</si>
  <si>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</si>
  <si>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</si>
  <si>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</si>
  <si>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</si>
  <si>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</si>
  <si>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</si>
  <si>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</si>
  <si>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</si>
  <si>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</si>
  <si>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</si>
  <si>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</si>
  <si>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</si>
  <si>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</si>
  <si>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</si>
  <si>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</si>
  <si>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</si>
  <si>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</si>
  <si>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</si>
  <si>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</si>
  <si>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</si>
  <si>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</si>
  <si>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</si>
  <si>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</si>
  <si>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</si>
  <si>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</si>
  <si>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</si>
  <si>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</si>
  <si>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</si>
  <si>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</si>
  <si>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</si>
  <si>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</si>
  <si>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</si>
  <si>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</si>
  <si>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</si>
  <si>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</si>
  <si>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</si>
  <si>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</si>
  <si>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</si>
  <si>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</si>
  <si>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</si>
  <si>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</si>
  <si>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</si>
  <si>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</si>
  <si>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</si>
  <si>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</si>
  <si>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</si>
  <si>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</si>
  <si>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</si>
  <si>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</si>
  <si>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</si>
  <si>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</si>
  <si>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</si>
  <si>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</si>
  <si>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</si>
  <si>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</si>
  <si>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</si>
  <si>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</si>
  <si>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</si>
  <si>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</si>
  <si>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</si>
  <si>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</si>
  <si>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</si>
  <si>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</si>
  <si>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</si>
  <si>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</si>
  <si>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</si>
  <si>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</si>
  <si>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</si>
  <si>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</si>
  <si>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</si>
  <si>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</si>
  <si>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</si>
  <si>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</si>
  <si>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</si>
  <si>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</si>
  <si>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</si>
  <si>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</si>
  <si>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</si>
  <si>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</si>
  <si>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</si>
  <si>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</si>
  <si>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</si>
  <si>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</si>
  <si>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</si>
  <si>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</si>
  <si>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</si>
  <si>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</si>
  <si>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</si>
  <si>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</si>
  <si>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</si>
  <si>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</si>
  <si>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</si>
  <si>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</si>
  <si>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</si>
  <si>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</si>
  <si>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</si>
  <si>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</si>
  <si>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</si>
  <si>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</si>
  <si>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</si>
  <si>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</si>
  <si>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</si>
  <si>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</si>
  <si>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</si>
  <si>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</si>
  <si>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</si>
  <si>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</si>
  <si>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</si>
  <si>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</si>
  <si>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</si>
  <si>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</si>
  <si>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</si>
  <si>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</si>
  <si>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</si>
  <si>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</si>
  <si>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</si>
  <si>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</si>
  <si>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</si>
  <si>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</si>
  <si>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</si>
  <si>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</si>
  <si>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</si>
  <si>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</si>
  <si>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</si>
  <si>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</si>
  <si>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</si>
  <si>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</si>
  <si>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</si>
  <si>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</si>
  <si>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</si>
  <si>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</si>
  <si>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</si>
  <si>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</si>
  <si>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</si>
  <si>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</si>
  <si>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</si>
  <si>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</si>
  <si>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</si>
  <si>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</si>
  <si>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</si>
  <si>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</si>
  <si>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</si>
  <si>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</si>
  <si>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</si>
  <si>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</si>
  <si>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</si>
  <si>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</si>
  <si>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</si>
  <si>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</si>
  <si>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</si>
  <si>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</si>
  <si>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</si>
  <si>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</si>
  <si>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</si>
  <si>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</si>
  <si>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</si>
  <si>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</si>
  <si>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</si>
  <si>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</si>
  <si>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</si>
  <si>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</si>
  <si>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</si>
  <si>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</si>
  <si>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</si>
  <si>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</si>
  <si>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</si>
  <si>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</si>
  <si>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</si>
  <si>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</si>
  <si>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</si>
  <si>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</si>
  <si>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</si>
  <si>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</si>
  <si>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</si>
  <si>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</si>
  <si>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</si>
  <si>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</si>
  <si>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</si>
  <si>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</si>
  <si>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</si>
  <si>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</si>
  <si>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</si>
  <si>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</si>
  <si>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</si>
  <si>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</si>
  <si>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</si>
  <si>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</si>
  <si>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</si>
  <si>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</si>
  <si>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</si>
  <si>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</si>
  <si>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</si>
  <si>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</si>
  <si>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</si>
  <si>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</si>
  <si>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</si>
  <si>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</si>
  <si>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</si>
  <si>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</si>
  <si>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</si>
  <si>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</si>
  <si>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</si>
  <si>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</si>
  <si>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</si>
  <si>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</si>
  <si>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</si>
  <si>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</si>
  <si>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</si>
  <si>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</si>
  <si>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</si>
  <si>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</si>
  <si>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</si>
  <si>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</si>
  <si>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</si>
  <si>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</si>
  <si>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</si>
  <si>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</si>
  <si>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</si>
  <si>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</si>
  <si>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</si>
  <si>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</si>
  <si>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</si>
  <si>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</si>
  <si>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</si>
  <si>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</si>
  <si>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</si>
  <si>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</si>
  <si>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</si>
  <si>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</si>
  <si>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</si>
  <si>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</si>
  <si>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</si>
  <si>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</si>
  <si>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</si>
  <si>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</si>
  <si>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</si>
  <si>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</si>
  <si>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</si>
  <si>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</si>
  <si>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</si>
  <si>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</si>
  <si>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</si>
  <si>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</si>
  <si>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</si>
  <si>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</si>
  <si>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</si>
  <si>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</si>
  <si>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</si>
  <si>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</si>
  <si>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</si>
  <si>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</si>
  <si>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</si>
  <si>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</si>
  <si>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</si>
  <si>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</si>
  <si>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</si>
  <si>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</si>
  <si>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</si>
  <si>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</si>
  <si>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</si>
  <si>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</si>
  <si>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</si>
  <si>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</si>
  <si>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</si>
  <si>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</si>
  <si>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</si>
  <si>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</si>
  <si>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</si>
  <si>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</si>
  <si>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</si>
  <si>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</si>
  <si>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</si>
  <si>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</si>
  <si>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</si>
  <si>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</si>
  <si>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</si>
  <si>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</si>
  <si>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</si>
  <si>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</si>
  <si>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</si>
  <si>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</si>
  <si>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</si>
  <si>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</si>
  <si>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</si>
  <si>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</si>
  <si>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</si>
  <si>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</si>
  <si>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</si>
  <si>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</si>
  <si>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</si>
  <si>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</si>
  <si>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</si>
  <si>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</si>
  <si>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</si>
  <si>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</si>
  <si>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</si>
  <si>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</si>
  <si>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</si>
  <si>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</si>
  <si>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</si>
  <si>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</si>
  <si>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</si>
  <si>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</si>
  <si>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</si>
  <si>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</si>
  <si>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</si>
  <si>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</si>
  <si>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</si>
  <si>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</si>
  <si>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</si>
  <si>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</si>
  <si>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</si>
  <si>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</si>
  <si>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</si>
  <si>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</si>
  <si>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</si>
  <si>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</si>
  <si>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</si>
  <si>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</si>
  <si>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</si>
  <si>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</si>
  <si>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</si>
  <si>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</si>
  <si>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</si>
  <si>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</si>
  <si>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</si>
  <si>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</si>
  <si>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</si>
  <si>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</si>
  <si>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</si>
  <si>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</si>
  <si>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</si>
  <si>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</si>
  <si>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</si>
  <si>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</si>
  <si>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</si>
  <si>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</si>
  <si>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</si>
  <si>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</si>
  <si>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</si>
  <si>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</si>
  <si>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</si>
  <si>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</si>
  <si>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</si>
  <si>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</si>
  <si>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</si>
  <si>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</si>
  <si>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</si>
  <si>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</si>
  <si>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</si>
  <si>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</si>
  <si>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</si>
  <si>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</si>
  <si>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</si>
  <si>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</si>
  <si>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</si>
  <si>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</si>
  <si>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</si>
  <si>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</si>
  <si>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</si>
  <si>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</si>
  <si>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</si>
  <si>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</si>
  <si>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</si>
  <si>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</si>
  <si>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</si>
  <si>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</si>
  <si>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</si>
  <si>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</si>
  <si>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</si>
  <si>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</si>
  <si>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</si>
  <si>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</si>
  <si>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</si>
  <si>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</si>
  <si>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</si>
  <si>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</si>
  <si>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</si>
  <si>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</si>
  <si>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</si>
  <si>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</si>
  <si>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</si>
  <si>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</si>
  <si>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</si>
  <si>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</si>
  <si>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</si>
  <si>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</si>
  <si>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</si>
  <si>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</si>
  <si>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</si>
  <si>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</si>
  <si>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</si>
  <si>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</si>
  <si>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</si>
  <si>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</si>
  <si>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</si>
  <si>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</si>
  <si>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</si>
  <si>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</si>
  <si>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</si>
  <si>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</si>
  <si>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</si>
  <si>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</si>
  <si>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</si>
  <si>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</si>
  <si>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</si>
  <si>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</si>
  <si>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</si>
  <si>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</si>
  <si>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</si>
  <si>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</si>
  <si>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</si>
  <si>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</si>
  <si>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</si>
  <si>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</si>
  <si>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</si>
  <si>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</si>
  <si>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</si>
  <si>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</si>
  <si>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</si>
  <si>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</si>
  <si>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</si>
  <si>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</si>
  <si>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</si>
  <si>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</si>
  <si>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</si>
  <si>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</si>
  <si>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</si>
  <si>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</si>
  <si>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</si>
  <si>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</si>
  <si>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</si>
  <si>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</si>
  <si>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</si>
  <si>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</si>
  <si>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</si>
  <si>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</si>
  <si>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</si>
  <si>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</si>
  <si>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</si>
  <si>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</si>
  <si>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</si>
  <si>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</si>
  <si>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</si>
  <si>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</si>
  <si>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</si>
  <si>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</si>
  <si>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</si>
  <si>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</si>
  <si>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</si>
  <si>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</si>
  <si>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</si>
  <si>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</si>
  <si>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</si>
  <si>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</si>
  <si>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</si>
  <si>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</si>
  <si>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</si>
  <si>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</si>
  <si>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</si>
  <si>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</si>
  <si>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</si>
  <si>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</si>
  <si>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</si>
  <si>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</si>
  <si>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</si>
  <si>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</si>
  <si>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</si>
  <si>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</si>
  <si>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</si>
  <si>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</si>
  <si>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</si>
  <si>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</si>
  <si>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</si>
  <si>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</si>
  <si>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</si>
  <si>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</si>
  <si>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</si>
  <si>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</si>
  <si>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</si>
  <si>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</si>
  <si>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</si>
  <si>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</si>
  <si>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</si>
  <si>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</si>
  <si>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</si>
  <si>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</si>
  <si>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</si>
  <si>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</si>
  <si>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</si>
  <si>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</si>
  <si>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</si>
  <si>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</si>
  <si>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</si>
  <si>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</si>
  <si>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</si>
  <si>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</si>
  <si>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</si>
  <si>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</si>
  <si>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</si>
  <si>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</si>
  <si>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</si>
  <si>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</si>
  <si>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</si>
  <si>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</si>
  <si>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</si>
  <si>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</si>
  <si>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</si>
  <si>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</si>
  <si>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</si>
  <si>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</si>
  <si>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</si>
  <si>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</si>
  <si>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</si>
  <si>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</si>
  <si>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</si>
  <si>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</si>
  <si>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</si>
  <si>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</si>
  <si>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</si>
  <si>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</si>
  <si>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</si>
  <si>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</si>
  <si>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</si>
  <si>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</si>
  <si>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</si>
  <si>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</si>
  <si>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</si>
  <si>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</si>
  <si>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</si>
  <si>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</si>
  <si>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</si>
  <si>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</si>
  <si>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</si>
  <si>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</si>
  <si>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</si>
  <si>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</si>
  <si>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</si>
  <si>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</si>
  <si>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</si>
  <si>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</si>
  <si>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</si>
  <si>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</si>
  <si>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</si>
  <si>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</si>
  <si>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</si>
  <si>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</si>
  <si>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</si>
  <si>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</si>
  <si>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</si>
  <si>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</si>
  <si>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</si>
  <si>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</si>
  <si>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</si>
  <si>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</si>
  <si>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</si>
  <si>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</si>
  <si>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</si>
  <si>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</si>
  <si>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</si>
  <si>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</si>
  <si>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</si>
  <si>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</si>
  <si>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</si>
  <si>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</si>
  <si>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</si>
  <si>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</si>
  <si>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</si>
  <si>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</si>
  <si>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</si>
  <si>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</si>
  <si>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</si>
  <si>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</si>
  <si>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</si>
  <si>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</si>
  <si>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</si>
  <si>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</si>
  <si>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</si>
  <si>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</si>
  <si>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</si>
  <si>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</si>
  <si>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</si>
  <si>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</si>
  <si>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</si>
  <si>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</si>
  <si>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</si>
  <si>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</si>
  <si>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</si>
  <si>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</si>
  <si>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</si>
  <si>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</si>
  <si>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</si>
  <si>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</si>
  <si>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</si>
  <si>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</si>
  <si>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</si>
  <si>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</si>
  <si>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</si>
  <si>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</si>
  <si>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</si>
  <si>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</si>
  <si>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</si>
  <si>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</si>
  <si>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</si>
  <si>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</si>
  <si>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</si>
  <si>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</si>
  <si>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</si>
  <si>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</si>
  <si>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</si>
  <si>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</si>
  <si>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</si>
  <si>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</si>
  <si>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</si>
  <si>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</si>
  <si>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</si>
  <si>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</si>
  <si>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</si>
  <si>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</si>
  <si>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</si>
  <si>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</si>
  <si>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</si>
  <si>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</si>
  <si>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</si>
  <si>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</si>
  <si>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</si>
  <si>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</si>
  <si>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</si>
  <si>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</si>
  <si>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</si>
  <si>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</si>
  <si>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</si>
  <si>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</si>
  <si>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</si>
  <si>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</si>
  <si>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</si>
  <si>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</si>
  <si>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</si>
  <si>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</si>
  <si>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</si>
  <si>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</si>
  <si>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</si>
  <si>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</si>
  <si>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</si>
  <si>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</si>
  <si>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</si>
  <si>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</si>
  <si>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</si>
  <si>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</si>
  <si>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</si>
  <si>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</si>
  <si>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</si>
  <si>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</si>
  <si>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</si>
  <si>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</si>
  <si>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</si>
  <si>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</si>
  <si>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</si>
  <si>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</si>
  <si>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</si>
  <si>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</si>
  <si>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</si>
  <si>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</si>
  <si>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</si>
  <si>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</si>
  <si>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</si>
  <si>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</si>
  <si>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</si>
  <si>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</si>
  <si>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</si>
  <si>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</si>
  <si>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</si>
  <si>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</si>
  <si>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</si>
  <si>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</si>
  <si>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</si>
  <si>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</si>
  <si>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</si>
  <si>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</si>
  <si>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</si>
  <si>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</si>
  <si>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</si>
  <si>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</si>
  <si>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</si>
  <si>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</si>
  <si>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</si>
  <si>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</si>
  <si>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</si>
  <si>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</si>
  <si>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</si>
  <si>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</si>
  <si>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</si>
  <si>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</si>
  <si>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</si>
  <si>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</si>
  <si>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</si>
  <si>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</si>
  <si>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</si>
  <si>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</si>
  <si>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</si>
  <si>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</si>
  <si>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</si>
  <si>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</si>
  <si>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</si>
  <si>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</si>
  <si>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</si>
  <si>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</si>
  <si>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</si>
  <si>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</si>
  <si>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</si>
  <si>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</si>
  <si>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</si>
  <si>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</si>
  <si>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</si>
  <si>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</si>
  <si>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</si>
  <si>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</si>
  <si>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</si>
  <si>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</si>
  <si>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</si>
  <si>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</si>
  <si>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</si>
  <si>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</si>
  <si>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</si>
  <si>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</si>
  <si>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</si>
  <si>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</si>
  <si>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</si>
  <si>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</si>
  <si>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</si>
  <si>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</si>
  <si>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</si>
  <si>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</si>
  <si>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</si>
  <si>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</si>
  <si>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</si>
  <si>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</si>
  <si>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</si>
  <si>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</si>
  <si>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</si>
  <si>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</si>
  <si>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</si>
  <si>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</si>
  <si>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</si>
  <si>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</si>
  <si>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</si>
  <si>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</si>
  <si>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</si>
  <si>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</si>
  <si>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</si>
  <si>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</si>
  <si>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</si>
  <si>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</si>
  <si>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</si>
  <si>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</si>
  <si>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</si>
  <si>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</si>
  <si>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</si>
  <si>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</si>
  <si>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</si>
  <si>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</si>
  <si>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</si>
  <si>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</si>
  <si>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</si>
  <si>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</si>
  <si>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</si>
  <si>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</si>
  <si>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</si>
  <si>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</si>
  <si>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</si>
  <si>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</si>
  <si>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</si>
  <si>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</si>
  <si>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</si>
  <si>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</si>
  <si>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</si>
  <si>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</si>
  <si>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</si>
  <si>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</si>
  <si>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</si>
  <si>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</si>
  <si>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</si>
  <si>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</si>
  <si>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</si>
  <si>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</si>
  <si>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</si>
  <si>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</si>
  <si>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</si>
  <si>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</si>
  <si>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</si>
  <si>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</si>
  <si>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</si>
  <si>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</si>
  <si>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</si>
  <si>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</si>
  <si>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</si>
  <si>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</si>
  <si>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</si>
  <si>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</si>
  <si>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</si>
  <si>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</si>
  <si>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</si>
  <si>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</si>
  <si>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</si>
  <si>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</si>
  <si>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</si>
  <si>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</si>
  <si>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</si>
  <si>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</si>
  <si>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</si>
  <si>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</si>
  <si>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</si>
  <si>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</si>
  <si>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</si>
  <si>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</si>
  <si>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</si>
  <si>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</si>
  <si>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</si>
  <si>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</si>
  <si>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</si>
  <si>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</si>
  <si>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</si>
  <si>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</si>
  <si>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</si>
  <si>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</si>
  <si>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</si>
  <si>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</si>
  <si>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</si>
  <si>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</si>
  <si>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</si>
  <si>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</si>
  <si>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</si>
  <si>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</si>
  <si>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</si>
  <si>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</si>
  <si>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</si>
  <si>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</si>
  <si>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</si>
  <si>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</si>
  <si>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</si>
  <si>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</si>
  <si>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</si>
  <si>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</si>
  <si>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</si>
  <si>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</si>
  <si>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</si>
  <si>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</si>
  <si>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</si>
  <si>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</si>
  <si>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</si>
  <si>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</si>
  <si>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</si>
  <si>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</si>
  <si>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</si>
  <si>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</si>
  <si>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</si>
  <si>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</si>
  <si>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</si>
  <si>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</si>
  <si>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</si>
  <si>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</si>
  <si>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</si>
  <si>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</si>
  <si>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</si>
  <si>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</si>
  <si>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</si>
  <si>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</si>
  <si>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</si>
  <si>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</si>
  <si>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</si>
  <si>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</si>
  <si>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</si>
  <si>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</si>
  <si>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</si>
  <si>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</si>
  <si>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</si>
  <si>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</si>
  <si>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</si>
  <si>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</si>
  <si>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</si>
  <si>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</si>
  <si>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</si>
  <si>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</si>
  <si>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</si>
  <si>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</si>
  <si>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</si>
  <si>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</si>
  <si>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</si>
  <si>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</si>
  <si>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</si>
  <si>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</si>
  <si>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</si>
  <si>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</si>
  <si>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</si>
  <si>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</si>
  <si>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</si>
  <si>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</si>
  <si>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</si>
  <si>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</si>
  <si>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</si>
  <si>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</si>
  <si>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</si>
  <si>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</si>
  <si>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</si>
  <si>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</si>
  <si>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</si>
  <si>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</si>
  <si>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</si>
  <si>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</si>
  <si>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</si>
  <si>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</si>
  <si>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</si>
  <si>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</si>
  <si>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</si>
  <si>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</si>
  <si>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</si>
  <si>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</si>
  <si>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</si>
  <si>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</si>
  <si>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</si>
  <si>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</si>
  <si>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</si>
  <si>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</si>
  <si>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</si>
  <si>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</si>
  <si>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</si>
  <si>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</si>
  <si>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</si>
  <si>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</si>
  <si>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</si>
  <si>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</si>
  <si>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</si>
  <si>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</si>
  <si>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</si>
  <si>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</si>
  <si>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</si>
  <si>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</si>
  <si>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</si>
  <si>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</si>
  <si>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</si>
  <si>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</si>
  <si>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</si>
  <si>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</si>
  <si>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</si>
  <si>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</si>
  <si>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</si>
  <si>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</si>
  <si>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</si>
  <si>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</si>
  <si>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</si>
  <si>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</si>
  <si>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</si>
  <si>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</si>
  <si>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</si>
  <si>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</si>
  <si>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</si>
  <si>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</si>
  <si>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</si>
  <si>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</si>
  <si>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</si>
  <si>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</si>
  <si>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</si>
  <si>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</si>
  <si>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</si>
  <si>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</si>
  <si>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</si>
  <si>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</si>
  <si>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</si>
  <si>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</si>
  <si>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</si>
  <si>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</si>
  <si>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</si>
  <si>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</si>
  <si>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</si>
  <si>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</si>
  <si>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</si>
  <si>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</si>
  <si>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</si>
  <si>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</si>
  <si>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</si>
  <si>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</si>
  <si>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</si>
  <si>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</si>
  <si>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</si>
  <si>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</si>
  <si>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</si>
  <si>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</si>
  <si>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</si>
  <si>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</si>
  <si>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</si>
  <si>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</si>
  <si>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</si>
  <si>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</si>
  <si>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</si>
  <si>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</si>
  <si>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</si>
  <si>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</si>
  <si>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</si>
  <si>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</si>
  <si>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</si>
  <si>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</si>
  <si>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</si>
  <si>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</si>
  <si>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</si>
  <si>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</si>
  <si>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</si>
  <si>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</si>
  <si>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</si>
  <si>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</si>
  <si>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</si>
  <si>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</si>
  <si>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</si>
  <si>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</si>
  <si>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</si>
  <si>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</si>
  <si>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</si>
  <si>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</si>
  <si>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</si>
  <si>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</si>
  <si>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</si>
  <si>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</si>
  <si>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</si>
  <si>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</si>
  <si>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</si>
  <si>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</si>
  <si>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</si>
  <si>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</si>
  <si>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</si>
  <si>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</si>
  <si>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</si>
  <si>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</si>
  <si>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</si>
  <si>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</si>
  <si>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</si>
  <si>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</si>
  <si>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</si>
  <si>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</si>
  <si>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</si>
  <si>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</si>
  <si>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</si>
  <si>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</si>
  <si>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</si>
  <si>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</si>
  <si>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</si>
  <si>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</si>
  <si>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</si>
  <si>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</si>
  <si>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</si>
  <si>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</si>
  <si>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</si>
  <si>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</si>
  <si>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</si>
  <si>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</si>
  <si>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</si>
  <si>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</si>
  <si>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</si>
  <si>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</si>
  <si>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</si>
  <si>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</si>
  <si>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</si>
  <si>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</si>
  <si>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</si>
  <si>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</si>
  <si>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</si>
  <si>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</si>
  <si>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</si>
  <si>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</si>
  <si>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</si>
  <si>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</si>
  <si>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</si>
  <si>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</si>
  <si>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</si>
  <si>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</si>
  <si>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</si>
  <si>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</si>
  <si>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</si>
  <si>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</si>
  <si>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</si>
  <si>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</si>
  <si>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</si>
  <si>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</si>
  <si>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</si>
  <si>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</si>
  <si>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</si>
  <si>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</si>
  <si>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</si>
  <si>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</si>
  <si>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</si>
  <si>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</si>
  <si>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</si>
  <si>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</si>
  <si>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</si>
  <si>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</si>
  <si>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</si>
  <si>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</si>
  <si>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</si>
  <si>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</si>
  <si>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</si>
  <si>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</si>
  <si>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</si>
  <si>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</si>
  <si>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</si>
  <si>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</si>
  <si>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</si>
  <si>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</si>
  <si>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</si>
  <si>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</si>
  <si>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</si>
  <si>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</si>
  <si>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</si>
  <si>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</si>
  <si>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</si>
  <si>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</si>
  <si>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</si>
  <si>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</si>
  <si>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</si>
  <si>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</si>
  <si>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</si>
  <si>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</si>
  <si>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</si>
  <si>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</si>
  <si>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</si>
  <si>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</si>
  <si>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</si>
  <si>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</si>
  <si>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</si>
  <si>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</si>
  <si>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</si>
  <si>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</si>
  <si>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</si>
  <si>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</si>
  <si>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</si>
  <si>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</si>
  <si>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</si>
  <si>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</si>
  <si>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</si>
  <si>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</si>
  <si>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</si>
  <si>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</si>
  <si>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</si>
  <si>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</si>
  <si>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</si>
  <si>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</si>
  <si>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</si>
  <si>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</si>
  <si>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</si>
  <si>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</si>
  <si>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</si>
  <si>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</si>
  <si>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</si>
  <si>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</si>
  <si>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</si>
  <si>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</si>
  <si>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</si>
  <si>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</si>
  <si>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</si>
  <si>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</si>
  <si>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</si>
  <si>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</si>
  <si>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</si>
  <si>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</si>
  <si>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</si>
  <si>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</si>
  <si>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</si>
  <si>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</si>
  <si>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</si>
  <si>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</si>
  <si>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</si>
  <si>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</si>
  <si>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</si>
  <si>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</si>
  <si>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</si>
  <si>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</si>
  <si>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</si>
  <si>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</si>
  <si>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</si>
  <si>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</si>
  <si>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</si>
  <si>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</si>
  <si>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</si>
  <si>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</si>
  <si>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</si>
  <si>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</si>
  <si>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</si>
  <si>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</si>
  <si>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</si>
  <si>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</si>
  <si>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</si>
  <si>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</si>
  <si>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</si>
  <si>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</si>
  <si>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</si>
  <si>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</si>
  <si>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</si>
  <si>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</si>
  <si>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</si>
  <si>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</si>
  <si>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</si>
  <si>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</si>
  <si>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</si>
  <si>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</si>
  <si>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</si>
  <si>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</si>
  <si>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</si>
  <si>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</si>
  <si>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</si>
  <si>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</si>
  <si>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</si>
  <si>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</si>
  <si>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</si>
  <si>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</si>
  <si>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</si>
  <si>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</si>
  <si>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</si>
  <si>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</si>
  <si>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</si>
  <si>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</si>
  <si>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</si>
  <si>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</si>
  <si>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</si>
  <si>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</si>
  <si>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</si>
  <si>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</si>
  <si>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</si>
  <si>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</si>
  <si>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</si>
  <si>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</si>
  <si>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</si>
  <si>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</si>
  <si>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</si>
  <si>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</si>
  <si>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</si>
  <si>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</si>
  <si>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</si>
  <si>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</si>
  <si>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</si>
  <si>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</si>
  <si>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</si>
  <si>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</si>
  <si>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</si>
  <si>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</si>
  <si>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</si>
  <si>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</si>
  <si>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</si>
  <si>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</si>
  <si>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</si>
  <si>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</si>
  <si>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</si>
  <si>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</si>
  <si>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</si>
  <si>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</si>
  <si>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</si>
  <si>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</si>
  <si>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</si>
  <si>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</si>
  <si>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</si>
  <si>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</si>
  <si>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</si>
  <si>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</si>
  <si>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</si>
  <si>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</si>
  <si>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</si>
  <si>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</si>
  <si>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</si>
  <si>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</si>
  <si>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</si>
  <si>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</si>
  <si>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</si>
  <si>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</si>
  <si>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</si>
  <si>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</si>
  <si>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</si>
  <si>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</si>
  <si>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</si>
  <si>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</si>
  <si>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</si>
  <si>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</si>
  <si>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</si>
  <si>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</si>
  <si>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</si>
  <si>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</si>
  <si>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</si>
  <si>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</si>
  <si>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</si>
  <si>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</si>
  <si>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</si>
  <si>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</si>
  <si>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</si>
  <si>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</si>
  <si>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</si>
  <si>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</si>
  <si>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</si>
  <si>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</si>
  <si>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</si>
  <si>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</si>
  <si>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</si>
  <si>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</si>
  <si>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</si>
  <si>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</si>
  <si>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</si>
  <si>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</si>
  <si>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</si>
  <si>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</si>
  <si>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</si>
  <si>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</si>
  <si>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</si>
  <si>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</si>
  <si>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</si>
  <si>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</si>
  <si>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</si>
  <si>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</si>
  <si>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</si>
  <si>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</si>
  <si>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</si>
  <si>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</si>
  <si>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</si>
  <si>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</si>
  <si>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</si>
  <si>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</si>
  <si>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</si>
  <si>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</si>
  <si>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</si>
  <si>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</si>
  <si>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</si>
  <si>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</si>
  <si>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</si>
  <si>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</si>
  <si>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</si>
  <si>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</si>
  <si>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</si>
  <si>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</si>
  <si>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</si>
  <si>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</si>
  <si>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</si>
  <si>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</si>
  <si>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</si>
  <si>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</si>
  <si>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</si>
  <si>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</si>
  <si>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</si>
  <si>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</si>
  <si>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</si>
  <si>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</si>
  <si>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</si>
  <si>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</si>
  <si>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</si>
  <si>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</si>
  <si>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</si>
  <si>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</si>
  <si>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</si>
  <si>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</si>
  <si>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</si>
  <si>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</si>
  <si>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</si>
  <si>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</si>
  <si>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</si>
  <si>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</si>
  <si>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</si>
  <si>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</si>
  <si>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</si>
  <si>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</si>
  <si>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</si>
  <si>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</si>
  <si>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</si>
  <si>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</si>
  <si>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</si>
  <si>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</si>
  <si>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</si>
  <si>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</si>
  <si>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</si>
  <si>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</si>
  <si>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</si>
  <si>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</si>
  <si>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</si>
  <si>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</si>
  <si>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</si>
  <si>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</si>
  <si>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</si>
  <si>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</si>
  <si>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</si>
  <si>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</si>
  <si>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</si>
  <si>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</si>
  <si>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</si>
  <si>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</si>
  <si>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</si>
  <si>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</si>
  <si>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</si>
  <si>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</si>
  <si>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</si>
  <si>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</si>
  <si>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</si>
  <si>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</si>
  <si>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</si>
  <si>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</si>
  <si>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</si>
  <si>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</si>
  <si>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</si>
  <si>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</si>
  <si>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</si>
  <si>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</si>
  <si>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</si>
  <si>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</si>
  <si>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</si>
  <si>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</si>
  <si>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</si>
  <si>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</si>
  <si>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</si>
  <si>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</si>
  <si>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</si>
  <si>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</si>
  <si>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</si>
  <si>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</si>
  <si>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</si>
  <si>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</si>
  <si>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</si>
  <si>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</si>
  <si>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</si>
  <si>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</si>
  <si>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</si>
  <si>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</si>
  <si>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</si>
  <si>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</si>
  <si>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</si>
  <si>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</si>
  <si>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</si>
  <si>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</si>
  <si>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</si>
  <si>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</si>
  <si>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</si>
  <si>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</si>
  <si>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</si>
  <si>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</si>
  <si>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</si>
  <si>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</si>
  <si>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</si>
  <si>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</si>
  <si>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</si>
  <si>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</si>
  <si>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</si>
  <si>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</si>
  <si>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</si>
  <si>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</si>
  <si>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</si>
  <si>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</si>
  <si>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</si>
  <si>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</si>
  <si>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</si>
  <si>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</si>
  <si>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</si>
  <si>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</si>
  <si>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</si>
  <si>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</si>
  <si>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</si>
  <si>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</si>
  <si>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</si>
  <si>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</si>
  <si>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</si>
  <si>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</si>
  <si>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</si>
  <si>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</si>
  <si>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</si>
  <si>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</si>
  <si>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</si>
  <si>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</si>
  <si>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</si>
  <si>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</si>
  <si>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</si>
  <si>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</si>
  <si>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</si>
  <si>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</si>
  <si>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</si>
  <si>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</si>
  <si>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</si>
  <si>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</si>
  <si>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</si>
  <si>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</si>
  <si>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</si>
  <si>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</si>
  <si>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</si>
  <si>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</si>
  <si>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</si>
  <si>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</si>
  <si>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</si>
  <si>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</si>
  <si>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</si>
  <si>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</si>
  <si>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</si>
  <si>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</si>
  <si>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</si>
  <si>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</si>
  <si>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</si>
  <si>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</si>
  <si>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</si>
  <si>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</si>
  <si>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</si>
  <si>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</si>
  <si>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</si>
  <si>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</si>
  <si>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</si>
  <si>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</si>
  <si>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</si>
  <si>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</si>
  <si>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</si>
  <si>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</si>
  <si>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</si>
  <si>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</si>
  <si>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</si>
  <si>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</si>
  <si>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</si>
  <si>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</si>
  <si>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</si>
  <si>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</si>
  <si>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</si>
  <si>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</si>
  <si>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</si>
  <si>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</si>
  <si>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</si>
  <si>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</si>
  <si>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</si>
  <si>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</si>
  <si>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</si>
  <si>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</si>
  <si>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</si>
  <si>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</si>
  <si>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</si>
  <si>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</si>
  <si>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</si>
  <si>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</si>
  <si>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</si>
  <si>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</si>
  <si>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</si>
  <si>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</si>
  <si>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</si>
  <si>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</si>
  <si>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</si>
  <si>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</si>
  <si>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</si>
  <si>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</si>
  <si>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</si>
  <si>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</si>
  <si>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</si>
  <si>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</si>
  <si>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</si>
  <si>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</si>
  <si>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</si>
  <si>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</si>
  <si>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</si>
  <si>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</si>
  <si>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</si>
  <si>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</si>
  <si>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</si>
  <si>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</si>
  <si>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</si>
  <si>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</si>
  <si>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</si>
  <si>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</si>
  <si>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</si>
  <si>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</si>
  <si>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</si>
  <si>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</si>
  <si>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</si>
  <si>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</si>
  <si>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</si>
  <si>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</si>
  <si>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</si>
  <si>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</si>
  <si>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</si>
  <si>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</si>
  <si>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</si>
  <si>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</si>
  <si>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</si>
  <si>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</si>
  <si>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</si>
  <si>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</si>
  <si>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</si>
  <si>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</si>
  <si>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</si>
  <si>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</si>
  <si>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</si>
  <si>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</si>
  <si>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</si>
  <si>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</si>
  <si>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</si>
  <si>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</si>
  <si>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</si>
  <si>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</si>
  <si>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</si>
  <si>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</si>
  <si>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</si>
  <si>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</si>
  <si>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</si>
  <si>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</si>
  <si>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</si>
  <si>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</si>
  <si>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</si>
  <si>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</si>
  <si>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</si>
  <si>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</si>
  <si>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</si>
  <si>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</si>
  <si>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</si>
  <si>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</si>
  <si>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</si>
  <si>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</si>
  <si>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</si>
  <si>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</si>
  <si>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</si>
  <si>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</si>
  <si>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</si>
  <si>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</si>
  <si>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</si>
  <si>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</si>
  <si>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</si>
  <si>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</si>
  <si>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</si>
  <si>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</si>
  <si>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</si>
  <si>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</si>
  <si>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</si>
  <si>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</si>
  <si>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</si>
  <si>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</si>
  <si>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</si>
  <si>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</si>
  <si>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</si>
  <si>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</si>
  <si>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</si>
  <si>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</si>
  <si>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</si>
  <si>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</si>
  <si>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</si>
  <si>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</si>
  <si>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</si>
  <si>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</si>
  <si>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</si>
  <si>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</si>
  <si>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</si>
  <si>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</si>
  <si>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</si>
  <si>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</si>
  <si>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</si>
  <si>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</si>
  <si>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</si>
  <si>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</si>
  <si>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</si>
  <si>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</si>
  <si>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</si>
  <si>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</si>
  <si>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</si>
  <si>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</si>
  <si>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</si>
  <si>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</si>
  <si>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</si>
  <si>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</si>
  <si>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</si>
  <si>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</si>
  <si>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</si>
  <si>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</si>
  <si>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</si>
  <si>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</si>
  <si>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</si>
  <si>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</si>
  <si>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</si>
  <si>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</si>
  <si>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</si>
  <si>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</si>
  <si>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</si>
  <si>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</si>
  <si>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</si>
  <si>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</si>
  <si>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</si>
  <si>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</si>
  <si>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</si>
  <si>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</si>
  <si>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</si>
  <si>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</si>
  <si>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</si>
  <si>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</si>
  <si>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</si>
  <si>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</si>
  <si>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</si>
  <si>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</si>
  <si>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</si>
  <si>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</si>
  <si>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</si>
  <si>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</si>
  <si>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</si>
  <si>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</si>
  <si>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</si>
  <si>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</si>
  <si>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</si>
  <si>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</si>
  <si>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</si>
  <si>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</si>
  <si>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</si>
  <si>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</si>
  <si>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</si>
  <si>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</si>
  <si>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</si>
  <si>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</si>
  <si>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</si>
  <si>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</si>
  <si>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</si>
  <si>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</si>
  <si>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</si>
  <si>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</si>
  <si>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</si>
  <si>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</si>
  <si>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</si>
  <si>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</si>
  <si>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</si>
  <si>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</si>
  <si>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</si>
  <si>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</si>
  <si>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</si>
  <si>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</si>
  <si>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</si>
  <si>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</si>
  <si>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</si>
  <si>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</si>
  <si>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</si>
  <si>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</si>
  <si>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</si>
  <si>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</si>
  <si>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</si>
  <si>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</si>
  <si>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</si>
  <si>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</si>
  <si>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</si>
  <si>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</si>
  <si>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</si>
  <si>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</si>
  <si>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</si>
  <si>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</si>
  <si>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</si>
  <si>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</si>
  <si>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</si>
  <si>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</si>
  <si>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</si>
  <si>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</si>
  <si>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</si>
  <si>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</si>
  <si>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</si>
  <si>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</si>
  <si>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</si>
  <si>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</si>
  <si>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</si>
  <si>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</si>
  <si>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</si>
  <si>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</si>
  <si>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</si>
  <si>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</si>
  <si>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</si>
  <si>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</si>
  <si>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</si>
  <si>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</si>
  <si>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</si>
  <si>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</si>
  <si>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</si>
  <si>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</si>
  <si>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</si>
  <si>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</si>
  <si>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</si>
  <si>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</si>
  <si>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</si>
  <si>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</si>
  <si>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</si>
  <si>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</si>
  <si>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</si>
  <si>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</si>
  <si>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</si>
  <si>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</si>
  <si>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</si>
  <si>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</si>
  <si>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</si>
  <si>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</si>
  <si>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</si>
  <si>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</si>
  <si>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</si>
  <si>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</si>
  <si>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</si>
  <si>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</si>
  <si>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</si>
  <si>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</si>
  <si>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</si>
  <si>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</si>
  <si>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</si>
  <si>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</si>
  <si>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</si>
  <si>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</si>
  <si>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</si>
  <si>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</si>
  <si>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</si>
  <si>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</si>
  <si>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</si>
  <si>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</si>
  <si>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</si>
  <si>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</si>
  <si>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</si>
  <si>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</si>
  <si>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</si>
  <si>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</si>
  <si>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</si>
  <si>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</si>
  <si>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</si>
  <si>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</si>
  <si>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</si>
  <si>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</si>
  <si>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</si>
  <si>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</si>
  <si>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</si>
  <si>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</si>
  <si>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</si>
  <si>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</si>
  <si>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</si>
  <si>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</si>
  <si>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</si>
  <si>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</si>
  <si>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</si>
  <si>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</si>
  <si>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</si>
  <si>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</si>
  <si>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</si>
  <si>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</si>
  <si>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</si>
  <si>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</si>
  <si>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</si>
  <si>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</si>
  <si>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</si>
  <si>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</si>
  <si>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</si>
  <si>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</si>
  <si>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</si>
  <si>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</si>
  <si>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</si>
  <si>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</si>
  <si>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</si>
  <si>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</si>
  <si>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</si>
  <si>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</si>
  <si>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</si>
  <si>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</si>
  <si>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</si>
  <si>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</si>
  <si>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</si>
  <si>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</si>
  <si>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</si>
  <si>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</si>
  <si>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</si>
  <si>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</si>
  <si>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</si>
  <si>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</si>
  <si>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</si>
  <si>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</si>
  <si>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</si>
  <si>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</si>
  <si>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</si>
  <si>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</si>
  <si>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</si>
  <si>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</si>
  <si>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</si>
  <si>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</si>
  <si>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</si>
  <si>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</si>
  <si>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</si>
  <si>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</si>
  <si>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</si>
  <si>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</si>
  <si>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</si>
  <si>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</si>
  <si>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</si>
  <si>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</si>
  <si>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</si>
  <si>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</si>
  <si>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</si>
  <si>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</si>
  <si>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</si>
  <si>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</si>
  <si>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</si>
  <si>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</si>
  <si>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</si>
  <si>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</si>
  <si>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</si>
  <si>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</si>
  <si>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</si>
  <si>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</si>
  <si>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</si>
  <si>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</si>
  <si>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</si>
  <si>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</si>
  <si>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</si>
  <si>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</si>
  <si>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</si>
  <si>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</si>
  <si>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</si>
  <si>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</si>
  <si>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</si>
  <si>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</si>
  <si>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</si>
  <si>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</si>
  <si>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</si>
  <si>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</si>
  <si>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</si>
  <si>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</si>
  <si>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</si>
  <si>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</si>
  <si>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</si>
  <si>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</si>
  <si>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</si>
  <si>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</si>
  <si>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</si>
  <si>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</si>
  <si>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</si>
  <si>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</si>
  <si>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</si>
  <si>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</si>
  <si>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</si>
  <si>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</si>
  <si>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</si>
  <si>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</si>
  <si>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</si>
  <si>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</si>
  <si>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</si>
  <si>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</si>
  <si>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</si>
  <si>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</si>
  <si>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</si>
  <si>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</si>
  <si>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</si>
  <si>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</si>
  <si>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</si>
  <si>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</si>
  <si>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</si>
  <si>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</si>
  <si>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</si>
  <si>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</si>
  <si>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</si>
  <si>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</si>
  <si>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</si>
  <si>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</si>
  <si>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</si>
  <si>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</si>
  <si>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</si>
  <si>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</si>
  <si>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</si>
  <si>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</si>
  <si>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</si>
  <si>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</si>
  <si>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</si>
  <si>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</si>
  <si>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</si>
  <si>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</si>
  <si>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</si>
  <si>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</si>
  <si>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</si>
  <si>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</si>
  <si>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</si>
  <si>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</si>
  <si>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</si>
  <si>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</si>
  <si>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</si>
  <si>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</si>
  <si>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</si>
  <si>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</si>
  <si>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</si>
  <si>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</si>
  <si>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</si>
  <si>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</si>
  <si>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</si>
  <si>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</si>
  <si>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</si>
  <si>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</si>
  <si>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</si>
  <si>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</si>
  <si>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</si>
  <si>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</si>
  <si>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</si>
  <si>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</si>
  <si>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</si>
  <si>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</si>
  <si>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</si>
  <si>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</si>
  <si>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</si>
  <si>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</si>
  <si>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</si>
  <si>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</si>
  <si>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</si>
  <si>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</si>
  <si>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</si>
  <si>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</si>
  <si>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</si>
  <si>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</si>
  <si>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</si>
  <si>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</si>
  <si>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</si>
  <si>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</si>
  <si>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</si>
  <si>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</si>
  <si>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</si>
  <si>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</si>
  <si>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</si>
  <si>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</si>
  <si>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</si>
  <si>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</si>
  <si>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</si>
  <si>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</si>
  <si>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</si>
  <si>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</si>
  <si>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</si>
  <si>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</si>
  <si>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</si>
  <si>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</si>
  <si>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</si>
  <si>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</si>
  <si>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</si>
  <si>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</si>
  <si>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</si>
  <si>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</si>
  <si>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</si>
  <si>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</si>
  <si>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</si>
  <si>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</si>
  <si>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</si>
  <si>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</si>
  <si>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</si>
  <si>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</si>
  <si>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</si>
  <si>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</si>
  <si>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</si>
  <si>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</si>
  <si>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</si>
  <si>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</si>
  <si>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</si>
  <si>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</si>
  <si>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</si>
  <si>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</si>
  <si>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</si>
  <si>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</si>
  <si>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</si>
  <si>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</si>
  <si>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</si>
  <si>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</si>
  <si>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</si>
  <si>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</si>
  <si>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</si>
  <si>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</si>
  <si>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</si>
  <si>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</si>
  <si>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</si>
  <si>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</si>
  <si>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</si>
  <si>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</si>
  <si>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</si>
  <si>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</si>
  <si>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</si>
  <si>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</si>
  <si>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</si>
  <si>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</si>
  <si>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</si>
  <si>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</si>
  <si>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</si>
  <si>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</si>
  <si>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</si>
  <si>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</si>
  <si>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</si>
  <si>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</si>
  <si>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</si>
  <si>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</si>
  <si>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</si>
  <si>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</si>
  <si>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</si>
  <si>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</si>
  <si>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</si>
  <si>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</si>
  <si>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</si>
  <si>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</si>
  <si>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</si>
  <si>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</si>
  <si>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</si>
  <si>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</si>
  <si>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</si>
  <si>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</si>
  <si>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</si>
  <si>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</si>
  <si>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</si>
  <si>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</si>
  <si>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</si>
  <si>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</si>
  <si>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</si>
  <si>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</si>
  <si>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</si>
  <si>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</si>
  <si>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</si>
  <si>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</si>
  <si>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</si>
  <si>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</si>
  <si>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</si>
  <si>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</si>
  <si>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</si>
  <si>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</si>
  <si>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</si>
  <si>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</si>
  <si>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</si>
  <si>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</si>
  <si>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</si>
  <si>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</si>
  <si>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</si>
  <si>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</si>
  <si>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</si>
  <si>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</si>
  <si>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</si>
  <si>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</si>
  <si>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</si>
  <si>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</si>
  <si>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</si>
  <si>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</si>
  <si>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</si>
  <si>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</si>
  <si>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</si>
  <si>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</si>
  <si>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</si>
  <si>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</si>
  <si>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</si>
  <si>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</si>
  <si>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</si>
  <si>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</si>
  <si>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</si>
  <si>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</si>
  <si>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</si>
  <si>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</si>
  <si>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</si>
  <si>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</si>
  <si>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</si>
  <si>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</si>
  <si>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</si>
  <si>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</si>
  <si>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</si>
  <si>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</si>
  <si>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</si>
  <si>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</si>
  <si>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</si>
  <si>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</si>
  <si>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</si>
  <si>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</si>
  <si>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</si>
  <si>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</si>
  <si>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</si>
  <si>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</si>
  <si>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</si>
  <si>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</si>
  <si>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</si>
  <si>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</si>
  <si>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</si>
  <si>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</si>
  <si>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</si>
  <si>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</si>
  <si>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</si>
  <si>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</si>
  <si>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</si>
  <si>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</si>
  <si>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</si>
  <si>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</si>
  <si>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</si>
  <si>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</si>
  <si>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</si>
  <si>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</si>
  <si>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</si>
  <si>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</si>
  <si>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</si>
  <si>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</si>
  <si>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</si>
  <si>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</si>
  <si>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</si>
  <si>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</si>
  <si>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</si>
  <si>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</si>
  <si>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</si>
  <si>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</si>
  <si>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</si>
  <si>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</si>
  <si>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</si>
  <si>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</si>
  <si>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</si>
  <si>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</si>
  <si>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</si>
  <si>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</si>
  <si>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</si>
  <si>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</si>
  <si>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</si>
  <si>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</si>
  <si>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</si>
  <si>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</si>
  <si>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</si>
  <si>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</si>
  <si>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</si>
  <si>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</si>
  <si>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</si>
  <si>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</si>
  <si>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</si>
  <si>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</si>
  <si>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</si>
  <si>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</si>
  <si>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</si>
  <si>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</si>
  <si>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</si>
  <si>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</si>
  <si>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</si>
  <si>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</si>
  <si>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</si>
  <si>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</si>
  <si>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</si>
  <si>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</si>
  <si>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</si>
  <si>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</si>
  <si>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</si>
  <si>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</si>
  <si>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</si>
  <si>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</si>
  <si>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</si>
  <si>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</si>
  <si>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</si>
  <si>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</si>
  <si>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</si>
  <si>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</si>
  <si>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</si>
  <si>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</si>
  <si>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</si>
  <si>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</si>
  <si>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</si>
  <si>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</si>
  <si>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</si>
  <si>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</si>
  <si>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</si>
  <si>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</si>
  <si>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</si>
  <si>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</si>
  <si>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</si>
  <si>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</si>
  <si>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</si>
  <si>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</si>
  <si>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</si>
  <si>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</si>
  <si>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</si>
  <si>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</si>
  <si>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</si>
  <si>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</si>
  <si>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</si>
  <si>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</si>
  <si>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</si>
  <si>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</si>
  <si>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</si>
  <si>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</si>
  <si>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</si>
  <si>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</si>
  <si>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</si>
  <si>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</si>
  <si>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</si>
  <si>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</si>
  <si>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</si>
  <si>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</si>
  <si>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</si>
  <si>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</si>
  <si>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</si>
  <si>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</si>
  <si>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</si>
  <si>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</si>
  <si>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</si>
  <si>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</si>
  <si>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</si>
  <si>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</si>
  <si>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</si>
  <si>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</si>
  <si>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</si>
  <si>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</si>
  <si>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</si>
  <si>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</si>
  <si>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</si>
  <si>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</si>
  <si>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</si>
  <si>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</si>
  <si>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</si>
  <si>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</si>
  <si>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</si>
  <si>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</si>
  <si>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</si>
  <si>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</si>
  <si>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</si>
  <si>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</si>
  <si>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</si>
  <si>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</si>
  <si>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</si>
  <si>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</si>
  <si>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</si>
  <si>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</si>
  <si>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</si>
  <si>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</si>
  <si>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</si>
  <si>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</si>
  <si>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</si>
  <si>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</si>
  <si>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</si>
  <si>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</si>
  <si>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</si>
  <si>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</si>
  <si>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</si>
  <si>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</si>
  <si>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</si>
  <si>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</si>
  <si>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</si>
  <si>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</si>
  <si>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</si>
  <si>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</si>
  <si>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</si>
  <si>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</si>
  <si>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</si>
  <si>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</si>
  <si>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</si>
  <si>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</si>
  <si>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</si>
  <si>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</si>
  <si>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</si>
  <si>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</si>
  <si>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</si>
  <si>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</si>
  <si>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</si>
  <si>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</si>
  <si>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</si>
  <si>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</si>
  <si>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</si>
  <si>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</si>
  <si>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</si>
  <si>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</si>
  <si>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</si>
  <si>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</si>
  <si>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</si>
  <si>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</si>
  <si>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</si>
  <si>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</si>
  <si>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</si>
  <si>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</si>
  <si>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</si>
  <si>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</si>
  <si>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</si>
  <si>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</si>
  <si>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</si>
  <si>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</si>
  <si>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</si>
  <si>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</si>
  <si>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</si>
  <si>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</si>
  <si>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</si>
  <si>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</si>
  <si>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</si>
  <si>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</si>
  <si>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</si>
  <si>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</si>
  <si>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</si>
  <si>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</si>
  <si>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</si>
  <si>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</si>
  <si>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</si>
  <si>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</si>
  <si>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</si>
  <si>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</si>
  <si>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</si>
  <si>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</si>
  <si>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</si>
  <si>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</si>
  <si>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</si>
  <si>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</si>
  <si>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</si>
  <si>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</si>
  <si>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</si>
  <si>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</si>
  <si>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</si>
  <si>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</si>
  <si>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</si>
  <si>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</si>
  <si>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</si>
  <si>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</si>
  <si>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</si>
  <si>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</si>
  <si>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</si>
  <si>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</si>
  <si>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</si>
  <si>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</si>
  <si>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</si>
  <si>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</si>
  <si>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</si>
  <si>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</si>
  <si>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</si>
  <si>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</si>
  <si>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</si>
  <si>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</si>
  <si>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</si>
  <si>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</si>
  <si>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</si>
  <si>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</si>
  <si>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</si>
  <si>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</si>
  <si>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</si>
  <si>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</si>
  <si>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</si>
  <si>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</si>
  <si>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</si>
  <si>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</si>
  <si>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</si>
  <si>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</si>
  <si>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</si>
  <si>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</si>
  <si>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</si>
  <si>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</si>
  <si>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</si>
  <si>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</si>
  <si>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</si>
  <si>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</si>
  <si>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</si>
  <si>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</si>
  <si>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</si>
  <si>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</si>
  <si>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</si>
  <si>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</si>
  <si>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</si>
  <si>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</si>
  <si>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</si>
  <si>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</si>
  <si>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</si>
  <si>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</si>
  <si>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</si>
  <si>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</si>
  <si>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</si>
  <si>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</si>
  <si>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</si>
  <si>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</si>
  <si>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</si>
  <si>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</si>
  <si>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</si>
  <si>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</si>
  <si>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</si>
  <si>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</si>
  <si>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</si>
  <si>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</si>
  <si>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</si>
  <si>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</si>
  <si>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</si>
  <si>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</si>
  <si>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</si>
  <si>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</si>
  <si>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</si>
  <si>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</si>
  <si>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</si>
  <si>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</si>
  <si>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</si>
  <si>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</si>
  <si>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</si>
  <si>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</si>
  <si>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</si>
  <si>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</si>
  <si>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</si>
  <si>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</si>
  <si>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</si>
  <si>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</si>
  <si>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</si>
  <si>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</si>
  <si>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</si>
  <si>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</si>
  <si>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</si>
  <si>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</si>
  <si>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</si>
  <si>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</si>
  <si>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</si>
  <si>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</si>
  <si>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</si>
  <si>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</si>
  <si>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</si>
  <si>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</si>
  <si>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</si>
  <si>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</si>
  <si>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</si>
  <si>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</si>
  <si>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</si>
  <si>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</si>
  <si>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</si>
  <si>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</si>
  <si>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</si>
  <si>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</si>
  <si>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</si>
  <si>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</si>
  <si>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</si>
  <si>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</si>
  <si>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</si>
  <si>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</si>
  <si>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</si>
  <si>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</si>
  <si>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</si>
  <si>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</si>
  <si>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</si>
  <si>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</si>
  <si>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</si>
  <si>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</si>
  <si>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</si>
  <si>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</si>
  <si>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</si>
  <si>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</si>
  <si>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</si>
  <si>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</si>
  <si>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</si>
  <si>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</si>
  <si>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</si>
  <si>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</si>
  <si>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</si>
  <si>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</si>
  <si>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</si>
  <si>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</si>
  <si>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</si>
  <si>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</si>
  <si>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</si>
  <si>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</si>
  <si>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</si>
  <si>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</si>
  <si>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</si>
  <si>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</si>
  <si>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</si>
  <si>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</si>
  <si>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</si>
  <si>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</si>
  <si>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</si>
  <si>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</si>
  <si>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</si>
  <si>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</si>
  <si>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</si>
  <si>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</si>
  <si>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</si>
  <si>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</si>
  <si>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</si>
  <si>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</si>
  <si>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</si>
  <si>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</si>
  <si>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</si>
  <si>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</si>
  <si>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</si>
  <si>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</si>
  <si>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</si>
  <si>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</si>
  <si>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</si>
  <si>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</si>
  <si>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</si>
  <si>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</si>
  <si>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</si>
  <si>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</si>
  <si>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</si>
  <si>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</si>
  <si>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</si>
  <si>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</si>
  <si>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</si>
  <si>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</si>
  <si>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</si>
  <si>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</si>
  <si>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</si>
  <si>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</si>
  <si>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</si>
  <si>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</si>
  <si>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</si>
  <si>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</si>
  <si>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</si>
  <si>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</si>
  <si>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</si>
  <si>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</si>
  <si>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</si>
  <si>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</si>
  <si>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</si>
  <si>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</si>
  <si>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</si>
  <si>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</si>
  <si>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</si>
  <si>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</si>
  <si>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</si>
  <si>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</si>
  <si>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</si>
  <si>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</si>
  <si>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</si>
  <si>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</si>
  <si>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</si>
  <si>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</si>
  <si>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</si>
  <si>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</si>
  <si>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</si>
  <si>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</si>
  <si>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</si>
  <si>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</si>
  <si>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</si>
  <si>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</si>
  <si>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</si>
  <si>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</si>
  <si>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</si>
  <si>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</si>
  <si>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</si>
  <si>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</si>
  <si>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</si>
  <si>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</si>
  <si>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</si>
  <si>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</si>
  <si>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</si>
  <si>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</si>
  <si>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</si>
  <si>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</si>
  <si>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</si>
  <si>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</si>
  <si>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</si>
  <si>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</si>
  <si>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</si>
  <si>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</si>
  <si>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</si>
  <si>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</si>
  <si>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</si>
  <si>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</si>
  <si>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</si>
  <si>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</si>
  <si>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</si>
  <si>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</si>
  <si>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</si>
  <si>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</si>
  <si>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</si>
  <si>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</si>
  <si>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</si>
  <si>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</si>
  <si>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</si>
  <si>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</si>
  <si>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</si>
  <si>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</si>
  <si>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</si>
  <si>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</si>
  <si>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</si>
  <si>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</si>
  <si>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</si>
  <si>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</si>
  <si>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</si>
  <si>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</si>
  <si>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</si>
  <si>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</si>
  <si>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</si>
  <si>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</si>
  <si>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</si>
  <si>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</si>
  <si>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</si>
  <si>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</si>
  <si>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</si>
  <si>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</si>
  <si>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</si>
  <si>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</si>
  <si>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</si>
  <si>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</si>
  <si>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</si>
  <si>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</si>
  <si>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</si>
  <si>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</si>
  <si>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</si>
  <si>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</si>
  <si>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</si>
  <si>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</si>
  <si>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</si>
  <si>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</si>
  <si>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</si>
  <si>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</si>
  <si>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</si>
  <si>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</si>
  <si>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</si>
  <si>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</si>
  <si>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</si>
  <si>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</si>
  <si>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</si>
  <si>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</si>
  <si>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</si>
  <si>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</si>
  <si>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</si>
  <si>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</si>
  <si>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</si>
  <si>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</si>
  <si>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</si>
  <si>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</si>
  <si>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</si>
  <si>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</si>
  <si>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</si>
  <si>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</si>
  <si>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</si>
  <si>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</si>
  <si>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</si>
  <si>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</si>
  <si>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</si>
  <si>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</si>
  <si>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</si>
  <si>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</si>
  <si>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</si>
  <si>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</si>
  <si>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</si>
  <si>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</si>
  <si>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</si>
  <si>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</si>
  <si>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</si>
  <si>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</si>
  <si>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</si>
  <si>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</si>
  <si>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</si>
  <si>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</si>
  <si>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</si>
  <si>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</si>
  <si>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</si>
  <si>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</si>
  <si>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</si>
  <si>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</si>
  <si>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</si>
  <si>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</si>
  <si>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</si>
  <si>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</si>
  <si>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</si>
  <si>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</si>
  <si>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</si>
  <si>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</si>
  <si>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</si>
  <si>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</si>
  <si>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</si>
  <si>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</si>
  <si>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</si>
  <si>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</si>
  <si>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</si>
  <si>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</si>
  <si>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</si>
  <si>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</si>
  <si>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</si>
  <si>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</si>
  <si>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</si>
  <si>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</si>
  <si>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</si>
  <si>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</si>
  <si>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</si>
  <si>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</si>
  <si>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</si>
  <si>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</si>
  <si>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</si>
  <si>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</si>
  <si>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</si>
  <si>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</si>
  <si>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</si>
  <si>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</si>
  <si>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</si>
  <si>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</si>
  <si>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</si>
  <si>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</si>
  <si>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</si>
  <si>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</si>
  <si>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</si>
  <si>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</si>
  <si>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</si>
  <si>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</si>
  <si>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</si>
  <si>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</si>
  <si>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</si>
  <si>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</si>
  <si>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</si>
  <si>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</si>
  <si>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</si>
  <si>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</si>
  <si>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</si>
  <si>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</si>
  <si>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</si>
  <si>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</si>
  <si>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</si>
  <si>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</si>
  <si>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</si>
  <si>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</si>
  <si>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</si>
  <si>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</si>
  <si>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</si>
  <si>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</si>
  <si>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</si>
  <si>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</si>
  <si>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</si>
  <si>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</si>
  <si>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</si>
  <si>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</si>
  <si>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</si>
  <si>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</si>
  <si>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</si>
  <si>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</si>
  <si>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</si>
  <si>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</si>
  <si>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</si>
  <si>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</si>
  <si>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</si>
  <si>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</si>
  <si>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</si>
  <si>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</si>
  <si>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</si>
  <si>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</si>
  <si>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</si>
  <si>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</si>
  <si>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</si>
  <si>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</si>
  <si>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</si>
  <si>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</si>
  <si>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</si>
  <si>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</si>
  <si>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</si>
  <si>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</si>
  <si>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</si>
  <si>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</si>
  <si>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</si>
  <si>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</si>
  <si>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</si>
  <si>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</si>
  <si>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</si>
  <si>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</si>
  <si>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</si>
  <si>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</si>
  <si>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</si>
  <si>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</si>
  <si>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</si>
  <si>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</si>
  <si>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</si>
  <si>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</si>
  <si>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</si>
  <si>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</si>
  <si>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</si>
  <si>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</si>
  <si>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</si>
  <si>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</si>
  <si>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</si>
  <si>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</si>
  <si>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</si>
  <si>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</si>
  <si>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</si>
  <si>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</si>
  <si>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</si>
  <si>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</si>
  <si>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</si>
  <si>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</si>
  <si>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</si>
  <si>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</si>
  <si>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</si>
  <si>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</si>
  <si>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</si>
  <si>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</si>
  <si>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</si>
  <si>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</si>
  <si>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</si>
  <si>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</si>
  <si>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</si>
  <si>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</si>
  <si>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</si>
  <si>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</si>
  <si>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</si>
  <si>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</si>
  <si>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</si>
  <si>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</si>
  <si>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</si>
  <si>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</si>
  <si>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</si>
  <si>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</si>
  <si>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</si>
  <si>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</si>
  <si>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</si>
  <si>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</si>
  <si>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</si>
  <si>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</si>
  <si>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</si>
  <si>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</si>
  <si>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</si>
  <si>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</si>
  <si>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</si>
  <si>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</si>
  <si>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</si>
  <si>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</si>
  <si>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</si>
  <si>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</si>
  <si>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</si>
  <si>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</si>
  <si>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</si>
  <si>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</si>
  <si>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</si>
  <si>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</si>
  <si>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</si>
  <si>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</si>
  <si>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</si>
  <si>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</si>
  <si>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</si>
  <si>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</si>
  <si>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</si>
  <si>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</si>
  <si>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</si>
  <si>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</si>
  <si>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</si>
  <si>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</si>
  <si>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</si>
  <si>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</si>
  <si>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</si>
  <si>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</si>
  <si>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</si>
  <si>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</si>
  <si>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</si>
  <si>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</si>
  <si>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</si>
  <si>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</si>
  <si>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</si>
  <si>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</si>
  <si>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</si>
  <si>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</si>
  <si>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</si>
  <si>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</si>
  <si>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</si>
  <si>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</si>
  <si>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</si>
  <si>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</si>
  <si>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</si>
  <si>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</si>
  <si>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</si>
  <si>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</si>
  <si>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</si>
  <si>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</si>
  <si>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</si>
  <si>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</si>
  <si>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</si>
  <si>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</si>
  <si>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</si>
  <si>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</si>
  <si>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</si>
  <si>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</si>
  <si>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</si>
  <si>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</si>
  <si>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</si>
  <si>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</si>
  <si>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</si>
  <si>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</si>
  <si>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</si>
  <si>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</si>
  <si>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</si>
  <si>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</si>
  <si>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</si>
  <si>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</si>
  <si>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</si>
  <si>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</si>
  <si>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</si>
  <si>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</si>
  <si>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</si>
  <si>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</si>
  <si>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</si>
  <si>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</si>
  <si>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</si>
  <si>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</si>
  <si>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</si>
  <si>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</si>
  <si>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</si>
  <si>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</si>
  <si>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</si>
  <si>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</si>
  <si>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</si>
  <si>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</si>
  <si>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</si>
  <si>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</si>
  <si>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</si>
  <si>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</si>
  <si>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</si>
  <si>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</si>
  <si>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</si>
  <si>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</si>
  <si>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</si>
  <si>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</si>
  <si>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</si>
  <si>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</si>
  <si>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</si>
  <si>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</si>
  <si>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</si>
  <si>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</si>
  <si>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</si>
  <si>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</si>
  <si>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</si>
  <si>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</si>
  <si>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</si>
  <si>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</si>
  <si>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</si>
  <si>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</si>
  <si>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</si>
  <si>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</si>
  <si>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</si>
  <si>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</si>
  <si>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</si>
  <si>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</si>
  <si>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</si>
  <si>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</si>
  <si>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</si>
  <si>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</si>
  <si>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</si>
  <si>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</si>
  <si>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</si>
  <si>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</si>
  <si>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</si>
  <si>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</si>
  <si>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</si>
  <si>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</si>
  <si>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</si>
  <si>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</si>
  <si>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</si>
  <si>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</si>
  <si>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</si>
  <si>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</si>
  <si>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</si>
  <si>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</si>
  <si>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</si>
  <si>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</si>
  <si>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</si>
  <si>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</si>
  <si>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</si>
  <si>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</si>
  <si>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</si>
  <si>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</si>
  <si>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</si>
  <si>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</si>
  <si>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</si>
  <si>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</si>
  <si>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</si>
  <si>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</si>
  <si>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</si>
  <si>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</si>
  <si>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</si>
  <si>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</si>
  <si>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</si>
  <si>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</si>
  <si>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</si>
  <si>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</si>
  <si>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</si>
  <si>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</si>
  <si>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</si>
  <si>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</si>
  <si>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</si>
  <si>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</si>
  <si>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</si>
  <si>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</si>
  <si>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</si>
  <si>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</si>
  <si>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</si>
  <si>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</si>
  <si>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</si>
  <si>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</si>
  <si>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</si>
  <si>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</si>
  <si>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</si>
  <si>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</si>
  <si>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</si>
  <si>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</si>
  <si>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</si>
  <si>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</si>
  <si>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</si>
  <si>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</si>
  <si>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</si>
  <si>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</si>
  <si>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</si>
  <si>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</si>
  <si>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</si>
  <si>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</si>
  <si>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</si>
  <si>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</si>
  <si>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</si>
  <si>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</si>
  <si>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</si>
  <si>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</si>
  <si>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</si>
  <si>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</si>
  <si>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</si>
  <si>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</si>
  <si>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</si>
  <si>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</si>
  <si>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</si>
  <si>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</si>
  <si>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</si>
  <si>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</si>
  <si>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</si>
  <si>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</si>
  <si>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</si>
  <si>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</si>
  <si>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</si>
  <si>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</si>
  <si>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</si>
  <si>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</si>
  <si>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</si>
  <si>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</si>
  <si>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</si>
  <si>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</si>
  <si>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</si>
  <si>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</si>
  <si>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</si>
  <si>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</si>
  <si>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</si>
  <si>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</si>
  <si>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</si>
  <si>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</si>
  <si>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</si>
  <si>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</si>
  <si>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</si>
  <si>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</si>
  <si>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</si>
  <si>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</si>
  <si>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</si>
  <si>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</si>
  <si>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</si>
  <si>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</si>
  <si>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</si>
  <si>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</si>
  <si>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</si>
  <si>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</si>
  <si>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</si>
  <si>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</si>
  <si>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</si>
  <si>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</si>
  <si>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</si>
  <si>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</si>
  <si>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</si>
  <si>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</si>
  <si>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</si>
  <si>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</si>
  <si>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</si>
  <si>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</si>
  <si>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</si>
  <si>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</si>
  <si>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</si>
  <si>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</si>
  <si>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</si>
  <si>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</si>
  <si>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</si>
  <si>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</si>
  <si>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</si>
  <si>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</si>
  <si>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</si>
  <si>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</si>
  <si>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</si>
  <si>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</si>
  <si>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</si>
  <si>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</si>
  <si>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</si>
  <si>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</si>
  <si>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</si>
  <si>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</si>
  <si>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</si>
  <si>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</si>
  <si>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</si>
  <si>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</si>
  <si>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</si>
  <si>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</si>
  <si>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</si>
  <si>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</si>
  <si>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</si>
  <si>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</si>
  <si>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</si>
  <si>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</si>
  <si>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</si>
  <si>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</si>
  <si>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</si>
  <si>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</si>
  <si>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</si>
  <si>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</si>
  <si>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</si>
  <si>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</si>
  <si>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</si>
  <si>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</si>
  <si>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</si>
  <si>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</si>
  <si>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</si>
  <si>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</si>
  <si>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</si>
  <si>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</si>
  <si>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</si>
  <si>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</si>
  <si>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</si>
  <si>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</si>
  <si>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</si>
  <si>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</si>
  <si>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</si>
  <si>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</si>
  <si>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</si>
  <si>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</si>
  <si>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</si>
  <si>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</si>
  <si>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</si>
  <si>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</si>
  <si>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</si>
  <si>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</si>
  <si>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</si>
  <si>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</si>
  <si>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</si>
  <si>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</si>
  <si>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</si>
  <si>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</si>
  <si>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</si>
  <si>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</si>
  <si>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</si>
  <si>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</si>
  <si>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</si>
  <si>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</si>
  <si>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</si>
  <si>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</si>
  <si>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</si>
  <si>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</si>
  <si>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</si>
  <si>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</si>
  <si>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</si>
  <si>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</si>
  <si>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</si>
  <si>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</si>
  <si>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</si>
  <si>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</si>
  <si>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</si>
  <si>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</si>
  <si>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</si>
  <si>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</si>
  <si>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</si>
  <si>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</si>
  <si>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</si>
  <si>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</si>
  <si>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</si>
  <si>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</si>
  <si>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</si>
  <si>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</si>
  <si>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</si>
  <si>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</si>
  <si>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</si>
  <si>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</si>
  <si>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</si>
  <si>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</si>
  <si>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</si>
  <si>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</si>
  <si>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</si>
  <si>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</si>
  <si>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</si>
  <si>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</si>
  <si>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</si>
  <si>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</si>
  <si>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</si>
  <si>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</si>
  <si>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</si>
  <si>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</si>
  <si>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</si>
  <si>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</si>
  <si>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</si>
  <si>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</si>
  <si>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</si>
  <si>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</si>
  <si>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</si>
  <si>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</si>
  <si>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</si>
  <si>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</si>
  <si>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</si>
  <si>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</si>
  <si>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</si>
  <si>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</si>
  <si>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</si>
  <si>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</si>
  <si>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</si>
  <si>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</si>
  <si>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</si>
  <si>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</si>
  <si>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</si>
  <si>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</si>
  <si>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</si>
  <si>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</si>
  <si>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</si>
  <si>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</si>
  <si>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</si>
  <si>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</si>
  <si>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</si>
  <si>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</si>
  <si>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</si>
  <si>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</si>
  <si>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</si>
  <si>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</si>
  <si>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</si>
  <si>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</si>
  <si>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</si>
  <si>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</si>
  <si>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</si>
  <si>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</si>
  <si>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</si>
  <si>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</si>
  <si>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</si>
  <si>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</si>
  <si>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</si>
  <si>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</si>
  <si>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</si>
  <si>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</si>
  <si>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</si>
  <si>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</si>
  <si>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</si>
  <si>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</si>
  <si>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</si>
  <si>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</si>
  <si>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</si>
  <si>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</si>
  <si>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</si>
  <si>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</si>
  <si>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</si>
  <si>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</si>
  <si>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</si>
  <si>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</si>
  <si>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</si>
  <si>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</si>
  <si>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</si>
  <si>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</si>
  <si>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</si>
  <si>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</si>
  <si>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</si>
  <si>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</si>
  <si>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</si>
  <si>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</si>
  <si>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</si>
  <si>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</si>
  <si>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</si>
  <si>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</si>
  <si>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</si>
  <si>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</si>
  <si>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</si>
  <si>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</si>
  <si>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</si>
  <si>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</si>
  <si>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</si>
  <si>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</si>
  <si>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</si>
  <si>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</si>
  <si>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</si>
  <si>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</si>
  <si>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</si>
  <si>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</si>
  <si>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</si>
  <si>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</si>
  <si>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</si>
  <si>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</si>
  <si>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</si>
  <si>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</si>
  <si>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</si>
  <si>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</si>
  <si>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</si>
  <si>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</si>
  <si>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</si>
  <si>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</si>
  <si>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</si>
  <si>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</si>
  <si>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</si>
  <si>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</si>
  <si>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</si>
  <si>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</si>
  <si>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</si>
  <si>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</si>
  <si>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</si>
  <si>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</si>
  <si>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</si>
  <si>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</si>
  <si>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</si>
  <si>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</si>
  <si>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</si>
  <si>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</si>
  <si>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</si>
  <si>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</si>
  <si>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</si>
  <si>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</si>
  <si>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</si>
  <si>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</si>
  <si>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</si>
  <si>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</si>
  <si>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</si>
  <si>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</si>
  <si>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</si>
  <si>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</si>
  <si>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</si>
  <si>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</si>
  <si>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</si>
  <si>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</si>
  <si>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</si>
  <si>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</si>
  <si>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</si>
  <si>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</si>
  <si>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</si>
  <si>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</si>
  <si>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</si>
  <si>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</si>
  <si>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</si>
  <si>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</si>
  <si>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</si>
  <si>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</si>
  <si>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</si>
  <si>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</si>
  <si>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</si>
  <si>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</si>
  <si>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</si>
  <si>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</si>
  <si>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</si>
  <si>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</si>
  <si>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</si>
  <si>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</si>
  <si>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</si>
  <si>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</si>
  <si>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</si>
  <si>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</si>
  <si>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</si>
  <si>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</si>
  <si>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</si>
  <si>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</si>
  <si>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</si>
  <si>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</si>
  <si>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</si>
  <si>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</si>
  <si>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</si>
  <si>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</si>
  <si>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</si>
  <si>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</si>
  <si>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</si>
  <si>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</si>
  <si>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</si>
  <si>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</si>
  <si>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</si>
  <si>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</si>
  <si>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</si>
  <si>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</si>
  <si>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</si>
  <si>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</si>
  <si>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</si>
  <si>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</si>
  <si>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</si>
  <si>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</si>
  <si>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</si>
  <si>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</si>
  <si>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</si>
  <si>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</si>
  <si>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</si>
  <si>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</si>
  <si>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</si>
  <si>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</si>
  <si>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</si>
  <si>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</si>
  <si>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</si>
  <si>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</si>
  <si>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</si>
  <si>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</si>
  <si>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</si>
  <si>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</si>
  <si>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</si>
  <si>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</si>
  <si>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</si>
  <si>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</si>
  <si>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</si>
  <si>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</si>
  <si>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</si>
  <si>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</si>
  <si>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</si>
  <si>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</si>
  <si>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</si>
  <si>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</si>
  <si>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</si>
  <si>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</si>
  <si>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</si>
  <si>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</si>
  <si>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</si>
  <si>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</si>
  <si>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</si>
  <si>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</si>
  <si>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</si>
  <si>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</si>
  <si>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</si>
  <si>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</si>
  <si>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</si>
  <si>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</si>
  <si>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</si>
  <si>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</si>
  <si>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</si>
  <si>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</si>
  <si>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</si>
  <si>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</si>
  <si>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</si>
  <si>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</si>
  <si>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</si>
  <si>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</si>
  <si>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</si>
  <si>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</si>
  <si>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</si>
  <si>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</si>
  <si>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</si>
  <si>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</si>
  <si>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</si>
  <si>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</si>
  <si>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</si>
  <si>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</si>
  <si>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</si>
  <si>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</si>
  <si>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</si>
  <si>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</si>
  <si>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</si>
  <si>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</si>
  <si>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</si>
  <si>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</si>
  <si>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</si>
  <si>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</si>
  <si>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</si>
  <si>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</si>
  <si>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</si>
  <si>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</si>
  <si>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</si>
  <si>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</si>
  <si>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</si>
  <si>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</si>
  <si>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</si>
  <si>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</si>
  <si>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</si>
  <si>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</si>
  <si>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</si>
  <si>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</si>
  <si>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</si>
  <si>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</si>
  <si>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</si>
  <si>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</si>
  <si>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</si>
  <si>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</si>
  <si>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</si>
  <si>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</si>
  <si>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</si>
  <si>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</si>
  <si>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</si>
  <si>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</si>
  <si>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</si>
  <si>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</si>
  <si>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</si>
  <si>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</si>
  <si>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</si>
  <si>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</si>
  <si>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</si>
  <si>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</si>
  <si>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</si>
  <si>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</si>
  <si>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</si>
  <si>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</si>
  <si>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</si>
  <si>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</si>
  <si>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</si>
  <si>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</si>
  <si>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</si>
  <si>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</si>
  <si>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</si>
  <si>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</si>
  <si>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</si>
  <si>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</si>
  <si>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</si>
  <si>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</si>
  <si>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</si>
  <si>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</si>
  <si>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</si>
  <si>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</si>
  <si>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</si>
  <si>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</si>
  <si>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</si>
  <si>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</si>
  <si>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</si>
  <si>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</si>
  <si>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</si>
  <si>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</si>
  <si>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</si>
  <si>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</si>
  <si>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</si>
  <si>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</si>
  <si>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</si>
  <si>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</si>
  <si>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</si>
  <si>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</si>
  <si>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</si>
  <si>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</si>
  <si>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</si>
  <si>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</si>
  <si>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</si>
  <si>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</si>
  <si>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</si>
  <si>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</si>
  <si>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</si>
  <si>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</si>
  <si>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</si>
  <si>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</si>
  <si>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</si>
  <si>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</si>
  <si>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</si>
  <si>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</si>
  <si>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</si>
  <si>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</si>
  <si>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</si>
  <si>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</si>
  <si>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</si>
  <si>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</si>
  <si>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</si>
  <si>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</si>
  <si>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</si>
  <si>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</si>
  <si>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</si>
  <si>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</si>
  <si>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</si>
  <si>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</si>
  <si>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</si>
  <si>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</si>
  <si>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</si>
  <si>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</si>
  <si>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</si>
  <si>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</si>
  <si>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</si>
  <si>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</si>
  <si>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</si>
  <si>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</si>
  <si>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</si>
  <si>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</si>
  <si>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</si>
  <si>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</si>
  <si>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</si>
  <si>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</si>
  <si>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</si>
  <si>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</si>
  <si>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</si>
  <si>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</si>
  <si>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</si>
  <si>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</si>
  <si>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</si>
  <si>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</si>
  <si>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</si>
  <si>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</si>
  <si>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</si>
  <si>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</si>
  <si>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</si>
  <si>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</si>
  <si>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</si>
  <si>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</si>
  <si>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</si>
  <si>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</si>
  <si>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</si>
  <si>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</si>
  <si>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</si>
  <si>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</si>
  <si>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</si>
  <si>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</si>
  <si>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</si>
  <si>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</si>
  <si>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</si>
  <si>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</si>
  <si>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</si>
  <si>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</si>
  <si>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</si>
  <si>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</si>
  <si>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</si>
  <si>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</si>
  <si>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</si>
  <si>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</si>
  <si>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</si>
  <si>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</si>
  <si>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</si>
  <si>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</si>
  <si>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</si>
  <si>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</si>
  <si>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</si>
  <si>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</si>
  <si>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</si>
  <si>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</si>
  <si>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</si>
  <si>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</si>
  <si>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</si>
  <si>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</si>
  <si>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</si>
  <si>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</si>
  <si>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</si>
  <si>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</si>
  <si>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</si>
  <si>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</si>
  <si>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</si>
  <si>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</si>
  <si>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</si>
  <si>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</si>
  <si>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</si>
  <si>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</si>
  <si>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</si>
  <si>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</si>
  <si>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</si>
  <si>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</si>
  <si>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</si>
  <si>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</si>
  <si>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</si>
  <si>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</si>
  <si>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</si>
  <si>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</si>
  <si>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</si>
  <si>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</si>
  <si>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</si>
  <si>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</si>
  <si>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</si>
  <si>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</si>
  <si>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</si>
  <si>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</si>
  <si>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</si>
  <si>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</si>
  <si>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</si>
  <si>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</si>
  <si>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</si>
  <si>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</si>
  <si>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</si>
  <si>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</si>
  <si>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</si>
  <si>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</si>
  <si>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</si>
  <si>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</si>
  <si>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</si>
  <si>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</si>
  <si>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</si>
  <si>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</si>
  <si>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</si>
  <si>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</si>
  <si>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</si>
  <si>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</si>
  <si>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</si>
  <si>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</si>
  <si>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</si>
  <si>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</si>
  <si>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</si>
  <si>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</si>
  <si>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</si>
  <si>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</si>
  <si>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</si>
  <si>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</si>
  <si>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</si>
  <si>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</si>
  <si>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</si>
  <si>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</si>
  <si>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</si>
  <si>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</si>
  <si>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</si>
  <si>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</si>
  <si>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</si>
  <si>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</si>
  <si>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</si>
  <si>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</si>
  <si>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</si>
  <si>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</si>
  <si>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</si>
  <si>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</si>
  <si>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</si>
  <si>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</si>
  <si>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</si>
  <si>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</si>
  <si>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</si>
  <si>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</si>
  <si>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</si>
  <si>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</si>
  <si>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</si>
  <si>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</si>
  <si>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</si>
  <si>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</si>
  <si>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</si>
  <si>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</si>
  <si>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</si>
  <si>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</si>
  <si>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</si>
  <si>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</si>
  <si>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</si>
  <si>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</si>
  <si>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</si>
  <si>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</si>
  <si>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</si>
  <si>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</si>
  <si>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</si>
  <si>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</si>
  <si>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</si>
  <si>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</si>
  <si>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</si>
  <si>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</si>
  <si>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</si>
  <si>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</si>
  <si>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</si>
  <si>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</si>
  <si>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</si>
  <si>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</si>
  <si>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</si>
  <si>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</si>
  <si>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</si>
  <si>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</si>
  <si>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</si>
  <si>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</si>
  <si>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</si>
  <si>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</si>
  <si>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</si>
  <si>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</si>
  <si>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</si>
  <si>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</si>
  <si>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</si>
  <si>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</si>
  <si>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</si>
  <si>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</si>
  <si>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</si>
  <si>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</si>
  <si>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</si>
  <si>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</si>
  <si>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</si>
  <si>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</si>
  <si>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</si>
  <si>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</si>
  <si>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</si>
  <si>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</si>
  <si>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</si>
  <si>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</si>
  <si>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</si>
  <si>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</si>
  <si>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</si>
  <si>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</si>
  <si>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</si>
  <si>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</si>
  <si>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</si>
  <si>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</si>
  <si>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</si>
  <si>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</si>
  <si>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</si>
  <si>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</si>
  <si>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</si>
  <si>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</si>
  <si>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</si>
  <si>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</si>
  <si>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</si>
  <si>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</si>
  <si>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</si>
  <si>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</si>
  <si>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</si>
  <si>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</si>
  <si>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</si>
  <si>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</si>
  <si>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</si>
  <si>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</si>
  <si>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</si>
  <si>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</si>
  <si>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</si>
  <si>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</si>
  <si>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</si>
  <si>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</si>
  <si>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</si>
  <si>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</si>
  <si>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</si>
  <si>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</si>
  <si>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</si>
  <si>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</si>
  <si>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</si>
  <si>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</si>
  <si>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</si>
  <si>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</si>
  <si>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</si>
  <si>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</si>
  <si>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</si>
  <si>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</si>
  <si>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</si>
  <si>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</si>
  <si>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</si>
  <si>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</si>
  <si>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</si>
  <si>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</si>
  <si>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</si>
  <si>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</si>
  <si>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</si>
  <si>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</si>
  <si>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</si>
  <si>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</si>
  <si>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</si>
  <si>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</si>
  <si>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</si>
  <si>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</si>
  <si>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</si>
  <si>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</si>
  <si>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</si>
  <si>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</si>
  <si>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</si>
  <si>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</si>
  <si>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</si>
  <si>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</si>
  <si>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</si>
  <si>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</si>
  <si>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</si>
  <si>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</si>
  <si>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</si>
  <si>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</si>
  <si>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</si>
  <si>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</si>
  <si>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</si>
  <si>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</si>
  <si>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</si>
  <si>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</si>
  <si>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</si>
  <si>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</si>
  <si>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</si>
  <si>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</si>
  <si>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</si>
  <si>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</si>
  <si>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</si>
  <si>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</si>
  <si>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</si>
  <si>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</si>
  <si>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</si>
  <si>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</si>
  <si>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</si>
  <si>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</si>
  <si>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</si>
  <si>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</si>
  <si>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</si>
  <si>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</si>
  <si>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</si>
  <si>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</si>
  <si>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</si>
  <si>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</si>
  <si>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</si>
  <si>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</si>
  <si>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</si>
  <si>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</si>
  <si>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</si>
  <si>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</si>
  <si>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</si>
  <si>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</si>
  <si>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</si>
  <si>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</si>
  <si>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</si>
  <si>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</si>
  <si>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</si>
  <si>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</si>
  <si>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</si>
  <si>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</si>
  <si>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</si>
  <si>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</si>
  <si>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</si>
  <si>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</si>
  <si>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</si>
  <si>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</si>
  <si>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</si>
  <si>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</si>
  <si>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</si>
  <si>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</si>
  <si>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</si>
  <si>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</si>
  <si>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</si>
  <si>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</si>
  <si>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</si>
  <si>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</si>
  <si>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</si>
  <si>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</si>
  <si>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</si>
  <si>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</si>
  <si>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</si>
  <si>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</si>
  <si>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</si>
  <si>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</si>
  <si>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</si>
  <si>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</si>
  <si>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</si>
  <si>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</si>
  <si>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</si>
  <si>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</si>
  <si>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</si>
  <si>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</si>
  <si>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</si>
  <si>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</si>
  <si>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</si>
  <si>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</si>
  <si>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</si>
  <si>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</si>
  <si>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</si>
  <si>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</si>
  <si>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</si>
  <si>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</si>
  <si>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</si>
  <si>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</si>
  <si>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</si>
  <si>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</si>
  <si>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</si>
  <si>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</si>
  <si>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</si>
  <si>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</si>
  <si>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</si>
  <si>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</si>
  <si>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</si>
  <si>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</si>
  <si>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</si>
  <si>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</si>
  <si>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</si>
  <si>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</si>
  <si>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</si>
  <si>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</si>
  <si>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</si>
  <si>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</si>
  <si>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</si>
  <si>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</si>
  <si>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</si>
  <si>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</si>
  <si>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</si>
  <si>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</si>
  <si>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</si>
  <si>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</si>
  <si>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</si>
  <si>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</si>
  <si>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</si>
  <si>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</si>
  <si>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</si>
  <si>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</si>
  <si>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</si>
  <si>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</si>
  <si>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</si>
  <si>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</si>
  <si>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</si>
  <si>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</si>
  <si>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</si>
  <si>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</si>
  <si>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</si>
  <si>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</si>
  <si>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</si>
  <si>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</si>
  <si>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</si>
  <si>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</si>
  <si>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</si>
  <si>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</si>
  <si>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</si>
  <si>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</si>
  <si>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</si>
  <si>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</si>
  <si>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</si>
  <si>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</si>
  <si>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</si>
  <si>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</si>
  <si>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</si>
  <si>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</si>
  <si>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</si>
  <si>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</si>
  <si>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</si>
  <si>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</si>
  <si>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</si>
  <si>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</si>
  <si>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</si>
  <si>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</si>
  <si>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</si>
  <si>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</si>
  <si>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</si>
  <si>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</si>
  <si>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</si>
  <si>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</si>
  <si>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</si>
  <si>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</si>
  <si>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</si>
  <si>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</si>
  <si>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</si>
  <si>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</si>
  <si>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</si>
  <si>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</si>
  <si>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</si>
  <si>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</si>
  <si>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</si>
  <si>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</si>
  <si>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</si>
  <si>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</si>
  <si>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</si>
  <si>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</si>
  <si>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</si>
  <si>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</si>
  <si>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</si>
  <si>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</si>
  <si>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</si>
  <si>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</si>
  <si>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</si>
  <si>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</si>
  <si>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</si>
  <si>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</si>
  <si>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</si>
  <si>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</si>
  <si>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</si>
  <si>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</si>
  <si>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</si>
  <si>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</si>
  <si>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</si>
  <si>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</si>
  <si>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</si>
  <si>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</si>
  <si>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</si>
  <si>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</si>
  <si>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</si>
  <si>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</si>
  <si>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</si>
  <si>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</si>
  <si>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</si>
  <si>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</si>
  <si>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</si>
  <si>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</si>
  <si>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</si>
  <si>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</si>
  <si>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</si>
  <si>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</si>
  <si>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</si>
  <si>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</si>
  <si>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</si>
  <si>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</si>
  <si>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</si>
  <si>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</si>
  <si>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</si>
  <si>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</si>
  <si>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</si>
  <si>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</si>
  <si>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</si>
  <si>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</si>
  <si>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</si>
  <si>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</si>
  <si>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</si>
  <si>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</si>
  <si>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</si>
  <si>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</si>
  <si>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</si>
  <si>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</si>
  <si>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</si>
  <si>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</si>
  <si>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</si>
  <si>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</si>
  <si>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</si>
  <si>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</si>
  <si>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</si>
  <si>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</si>
  <si>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</si>
  <si>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</si>
  <si>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</si>
  <si>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</si>
  <si>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</si>
  <si>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</si>
  <si>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</si>
  <si>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</si>
  <si>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</si>
  <si>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</si>
  <si>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</si>
  <si>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</si>
  <si>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</si>
  <si>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</si>
  <si>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</si>
  <si>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</si>
  <si>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</si>
  <si>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</si>
  <si>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</si>
  <si>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</si>
  <si>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</si>
  <si>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</si>
  <si>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</si>
  <si>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</si>
  <si>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</si>
  <si>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</si>
  <si>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</si>
  <si>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</si>
  <si>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</si>
  <si>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</si>
  <si>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</si>
  <si>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</si>
  <si>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</si>
  <si>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</si>
  <si>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</si>
  <si>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</si>
  <si>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</si>
  <si>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</si>
  <si>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</si>
  <si>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</si>
  <si>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</si>
  <si>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</si>
  <si>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</si>
  <si>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</si>
  <si>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</si>
  <si>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</si>
  <si>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</si>
  <si>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</si>
  <si>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</si>
  <si>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</si>
  <si>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</si>
  <si>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</si>
  <si>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</si>
  <si>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</si>
  <si>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</si>
  <si>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</si>
  <si>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</si>
  <si>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</si>
  <si>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</si>
  <si>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</si>
  <si>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</si>
  <si>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</si>
  <si>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</si>
  <si>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</si>
  <si>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</si>
  <si>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</si>
  <si>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</si>
  <si>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</si>
  <si>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</si>
  <si>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</si>
  <si>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</si>
  <si>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</si>
  <si>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</si>
  <si>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</si>
  <si>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</si>
  <si>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</si>
  <si>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</si>
  <si>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</si>
  <si>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</si>
  <si>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</si>
  <si>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</si>
  <si>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</si>
  <si>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</si>
  <si>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</si>
  <si>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</si>
  <si>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</si>
  <si>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</si>
  <si>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</si>
  <si>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</si>
  <si>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</si>
  <si>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</si>
  <si>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</si>
  <si>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</si>
  <si>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</si>
  <si>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</si>
  <si>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</si>
  <si>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</si>
  <si>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</si>
  <si>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</si>
  <si>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</si>
  <si>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</si>
  <si>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</si>
  <si>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</si>
  <si>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</si>
  <si>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</si>
  <si>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</si>
  <si>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</si>
  <si>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</si>
  <si>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</si>
  <si>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</si>
  <si>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</si>
  <si>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</si>
  <si>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</si>
  <si>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</si>
  <si>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</si>
  <si>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</si>
  <si>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</si>
  <si>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</si>
  <si>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</si>
  <si>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</si>
  <si>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</si>
  <si>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</si>
  <si>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</si>
  <si>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</si>
  <si>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</si>
  <si>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</si>
  <si>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</si>
  <si>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</si>
  <si>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</si>
  <si>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</si>
  <si>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</si>
  <si>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</si>
  <si>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</si>
  <si>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</si>
  <si>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</si>
  <si>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</si>
  <si>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</si>
  <si>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</si>
  <si>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</si>
  <si>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</si>
  <si>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</si>
  <si>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</si>
  <si>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</si>
  <si>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</si>
  <si>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</si>
  <si>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</si>
  <si>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</si>
  <si>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</si>
  <si>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</si>
  <si>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</si>
  <si>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</si>
  <si>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</si>
  <si>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</si>
  <si>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</si>
  <si>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</si>
  <si>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</si>
  <si>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</si>
  <si>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</si>
  <si>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</si>
  <si>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</si>
  <si>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</si>
  <si>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</si>
  <si>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</si>
  <si>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</si>
  <si>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</si>
  <si>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</si>
  <si>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</si>
  <si>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</si>
  <si>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</si>
  <si>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</si>
  <si>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</si>
  <si>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</si>
  <si>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</si>
  <si>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</si>
  <si>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</si>
  <si>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</si>
  <si>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</si>
  <si>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</si>
  <si>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</si>
  <si>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</si>
  <si>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</si>
  <si>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</si>
  <si>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</si>
  <si>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</si>
  <si>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</si>
  <si>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</si>
  <si>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</si>
  <si>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</si>
  <si>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</si>
  <si>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</si>
  <si>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</si>
  <si>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</si>
  <si>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</si>
  <si>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</si>
  <si>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</si>
  <si>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</si>
  <si>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</si>
  <si>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</si>
  <si>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</si>
  <si>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</si>
  <si>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</si>
  <si>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</si>
  <si>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</si>
  <si>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</si>
  <si>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</si>
  <si>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</si>
  <si>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</si>
  <si>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</si>
  <si>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</si>
  <si>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</si>
  <si>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</si>
  <si>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</si>
  <si>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</si>
  <si>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</si>
  <si>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</si>
  <si>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</si>
  <si>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</si>
  <si>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</si>
  <si>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</si>
  <si>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</si>
  <si>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</si>
  <si>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</si>
  <si>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</si>
  <si>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</si>
  <si>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</si>
  <si>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</si>
  <si>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</si>
  <si>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</si>
  <si>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</si>
  <si>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</si>
  <si>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</si>
  <si>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</si>
  <si>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</si>
  <si>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</si>
  <si>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</si>
  <si>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</si>
  <si>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</si>
  <si>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</si>
  <si>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</si>
  <si>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</si>
  <si>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</si>
  <si>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</si>
  <si>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</si>
  <si>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</si>
  <si>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</si>
  <si>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</si>
  <si>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</si>
  <si>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</si>
  <si>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</si>
  <si>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</si>
  <si>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</si>
  <si>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</si>
  <si>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</si>
  <si>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</si>
  <si>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</si>
  <si>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</si>
  <si>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</si>
  <si>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</si>
  <si>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</si>
  <si>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</si>
  <si>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</si>
  <si>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</si>
  <si>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</si>
  <si>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</si>
  <si>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</si>
  <si>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</si>
  <si>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</si>
  <si>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</si>
  <si>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</si>
  <si>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</si>
  <si>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</si>
  <si>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</si>
  <si>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</si>
  <si>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</si>
  <si>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</si>
  <si>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</si>
  <si>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</si>
  <si>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</si>
  <si>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</si>
  <si>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</si>
  <si>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</si>
  <si>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</si>
  <si>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</si>
  <si>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</si>
  <si>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</si>
  <si>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</si>
  <si>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</si>
  <si>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</si>
  <si>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</si>
  <si>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</si>
  <si>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</si>
  <si>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</si>
  <si>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</si>
  <si>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</si>
  <si>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</si>
  <si>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</si>
  <si>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</si>
  <si>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</si>
  <si>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</si>
  <si>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</si>
  <si>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</si>
  <si>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</si>
  <si>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</si>
  <si>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</si>
  <si>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</si>
  <si>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</si>
  <si>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</si>
  <si>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</si>
  <si>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</si>
  <si>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</si>
  <si>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</si>
  <si>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</si>
  <si>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</si>
  <si>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</si>
  <si>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</si>
  <si>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</si>
  <si>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</si>
  <si>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</si>
  <si>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</si>
  <si>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</si>
  <si>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</si>
  <si>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</si>
  <si>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</si>
  <si>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</si>
  <si>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</si>
  <si>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</si>
  <si>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</si>
  <si>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</si>
  <si>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</si>
  <si>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</si>
  <si>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</si>
  <si>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</si>
  <si>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</si>
  <si>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</si>
  <si>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</si>
  <si>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</si>
  <si>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</si>
  <si>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</si>
  <si>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</si>
  <si>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</si>
  <si>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</si>
  <si>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</si>
  <si>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</si>
  <si>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</si>
  <si>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</si>
  <si>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</si>
  <si>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</si>
  <si>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</si>
  <si>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</si>
  <si>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</si>
  <si>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</si>
  <si>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</si>
  <si>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</si>
  <si>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</si>
  <si>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</si>
  <si>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</si>
  <si>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</si>
  <si>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</si>
  <si>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</si>
  <si>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</si>
  <si>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</si>
  <si>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</si>
  <si>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</si>
  <si>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</si>
  <si>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</si>
  <si>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</si>
  <si>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</si>
  <si>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</si>
  <si>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</si>
  <si>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</si>
  <si>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</si>
  <si>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</si>
  <si>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</si>
  <si>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</si>
  <si>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</si>
  <si>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</si>
  <si>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</si>
  <si>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</si>
  <si>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</si>
  <si>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</si>
  <si>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</si>
  <si>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</si>
  <si>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</si>
  <si>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</si>
  <si>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</si>
  <si>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</si>
  <si>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</si>
  <si>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</si>
  <si>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</si>
  <si>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</si>
  <si>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</si>
  <si>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</si>
  <si>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</si>
  <si>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</si>
  <si>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</si>
  <si>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</si>
  <si>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</si>
  <si>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</si>
  <si>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</si>
  <si>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</si>
  <si>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</si>
  <si>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</si>
  <si>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</si>
  <si>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</si>
  <si>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</si>
  <si>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</si>
  <si>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</si>
  <si>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</si>
  <si>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</si>
  <si>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</si>
  <si>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</si>
  <si>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</si>
  <si>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</si>
  <si>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</si>
  <si>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</si>
  <si>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</si>
  <si>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</si>
  <si>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</si>
  <si>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</si>
  <si>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</si>
  <si>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</si>
  <si>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</si>
  <si>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</si>
  <si>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</si>
  <si>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</si>
  <si>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</si>
  <si>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</si>
  <si>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</si>
  <si>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</si>
  <si>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</si>
  <si>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</si>
  <si>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</si>
  <si>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</si>
  <si>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</si>
  <si>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</si>
  <si>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</si>
  <si>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</si>
  <si>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</si>
  <si>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</si>
  <si>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</si>
  <si>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</si>
  <si>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</si>
  <si>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</si>
  <si>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</si>
  <si>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</si>
  <si>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</si>
  <si>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</si>
  <si>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</si>
  <si>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</si>
  <si>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</si>
  <si>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</si>
  <si>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</si>
  <si>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</si>
  <si>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</si>
  <si>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</si>
  <si>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</si>
  <si>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</si>
  <si>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</si>
  <si>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</si>
  <si>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</si>
  <si>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</si>
  <si>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</si>
  <si>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</si>
  <si>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</si>
  <si>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</si>
  <si>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</si>
  <si>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</si>
  <si>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</si>
  <si>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</si>
  <si>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</si>
  <si>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</si>
  <si>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</si>
  <si>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</si>
  <si>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</si>
  <si>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</si>
  <si>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</si>
  <si>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</si>
  <si>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</si>
  <si>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</si>
  <si>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</si>
  <si>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</si>
  <si>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</si>
  <si>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</si>
  <si>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</si>
  <si>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</si>
  <si>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</si>
  <si>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</si>
  <si>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</si>
  <si>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</si>
  <si>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</si>
  <si>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</si>
  <si>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</si>
  <si>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</si>
  <si>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</si>
  <si>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</si>
  <si>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</si>
  <si>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</si>
  <si>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</si>
  <si>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</si>
  <si>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</si>
  <si>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</si>
  <si>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</si>
  <si>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</si>
  <si>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</si>
  <si>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</si>
  <si>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</si>
  <si>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</si>
  <si>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</si>
  <si>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</si>
  <si>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</si>
  <si>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</si>
  <si>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</si>
  <si>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</si>
  <si>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</si>
  <si>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</si>
  <si>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</si>
  <si>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</si>
  <si>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</si>
  <si>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</si>
  <si>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</si>
  <si>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</si>
  <si>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</si>
  <si>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</si>
  <si>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</si>
  <si>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</si>
  <si>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</si>
  <si>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</si>
  <si>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</si>
  <si>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</si>
  <si>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</si>
  <si>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</si>
  <si>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</si>
  <si>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</si>
  <si>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</si>
  <si>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</si>
  <si>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</si>
  <si>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</si>
  <si>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</si>
  <si>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</si>
  <si>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</si>
  <si>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</si>
  <si>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</si>
  <si>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</si>
  <si>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</si>
  <si>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</si>
  <si>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</si>
  <si>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</si>
  <si>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</si>
  <si>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</si>
  <si>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</si>
  <si>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</si>
  <si>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</si>
  <si>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</si>
  <si>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</si>
  <si>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</si>
  <si>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</si>
  <si>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</si>
  <si>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</si>
  <si>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</si>
  <si>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</si>
  <si>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</si>
  <si>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</si>
  <si>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</si>
  <si>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</si>
  <si>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</si>
  <si>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</si>
  <si>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</si>
  <si>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</si>
  <si>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</si>
  <si>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</si>
  <si>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</si>
  <si>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</si>
  <si>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</si>
  <si>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</si>
  <si>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</si>
  <si>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</si>
  <si>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</si>
  <si>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</si>
  <si>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</si>
  <si>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</si>
  <si>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</si>
  <si>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</si>
  <si>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</si>
  <si>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</si>
  <si>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</si>
  <si>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</si>
  <si>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</si>
  <si>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</si>
  <si>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</si>
  <si>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</si>
  <si>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</si>
  <si>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</si>
  <si>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</si>
  <si>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</si>
  <si>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</si>
  <si>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</si>
  <si>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</si>
  <si>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</si>
  <si>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</si>
  <si>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</si>
  <si>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</si>
  <si>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</si>
  <si>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</si>
  <si>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</si>
  <si>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</si>
  <si>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</si>
  <si>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</si>
  <si>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</si>
  <si>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</si>
  <si>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</si>
  <si>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</si>
  <si>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</si>
  <si>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</si>
  <si>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</si>
  <si>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</si>
  <si>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</si>
  <si>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</si>
  <si>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</si>
  <si>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</si>
  <si>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</si>
  <si>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</si>
  <si>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</si>
  <si>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</si>
  <si>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</si>
  <si>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</si>
  <si>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</si>
  <si>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</si>
  <si>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</si>
  <si>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</si>
  <si>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</si>
  <si>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</si>
  <si>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</si>
  <si>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</si>
  <si>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</si>
  <si>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</si>
  <si>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</si>
  <si>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</si>
  <si>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</si>
  <si>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</si>
  <si>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</si>
  <si>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</si>
  <si>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</si>
  <si>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</si>
  <si>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</si>
  <si>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</si>
  <si>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</si>
  <si>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</si>
  <si>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</si>
  <si>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</si>
  <si>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</si>
  <si>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</si>
  <si>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</si>
  <si>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</si>
  <si>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</si>
  <si>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</si>
  <si>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</si>
  <si>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</si>
  <si>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</si>
  <si>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</si>
  <si>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</si>
  <si>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</si>
  <si>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</si>
  <si>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</si>
  <si>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</si>
  <si>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</si>
  <si>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</si>
  <si>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</si>
  <si>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</si>
  <si>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</si>
  <si>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</si>
  <si>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</si>
  <si>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</si>
  <si>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</si>
  <si>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</si>
  <si>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</si>
  <si>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</si>
  <si>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</si>
  <si>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</si>
  <si>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</si>
  <si>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</si>
  <si>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</si>
  <si>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</si>
  <si>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</si>
  <si>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</si>
  <si>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</si>
  <si>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</si>
  <si>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</si>
  <si>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</si>
  <si>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</si>
  <si>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</si>
  <si>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</si>
  <si>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</si>
  <si>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</si>
  <si>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</si>
  <si>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</si>
  <si>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</si>
  <si>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</si>
  <si>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</si>
  <si>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</si>
  <si>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</si>
  <si>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</si>
  <si>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</si>
  <si>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</si>
  <si>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</si>
  <si>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</si>
  <si>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</si>
  <si>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</si>
  <si>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</si>
  <si>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</si>
  <si>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</si>
  <si>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</si>
  <si>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</si>
  <si>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</si>
  <si>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</si>
  <si>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</si>
  <si>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</si>
  <si>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</si>
  <si>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</si>
  <si>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</si>
  <si>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</si>
  <si>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</si>
  <si>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</si>
  <si>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</si>
  <si>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</si>
  <si>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</si>
  <si>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</si>
  <si>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</si>
  <si>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</si>
  <si>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</si>
  <si>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</si>
  <si>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</si>
  <si>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</si>
  <si>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</si>
  <si>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</si>
  <si>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</si>
  <si>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</si>
  <si>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</si>
  <si>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</si>
  <si>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</si>
  <si>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</si>
  <si>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</si>
  <si>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</si>
  <si>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</si>
  <si>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</si>
  <si>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</si>
  <si>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</si>
  <si>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</si>
  <si>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</si>
  <si>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</si>
  <si>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</si>
  <si>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</si>
  <si>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</si>
  <si>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</si>
  <si>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</si>
  <si>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</si>
  <si>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</si>
  <si>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</si>
  <si>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</si>
  <si>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</si>
  <si>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</si>
  <si>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</si>
  <si>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</si>
  <si>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</si>
  <si>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</si>
  <si>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</si>
  <si>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</si>
  <si>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</si>
  <si>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</si>
  <si>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</si>
  <si>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</si>
  <si>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</si>
  <si>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</si>
  <si>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</si>
  <si>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</si>
  <si>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</si>
  <si>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</si>
  <si>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</si>
  <si>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</si>
  <si>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</si>
  <si>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</si>
  <si>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</si>
  <si>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</si>
  <si>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</si>
  <si>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</si>
  <si>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</si>
  <si>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</si>
  <si>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</si>
  <si>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</si>
  <si>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</si>
  <si>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</si>
  <si>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</si>
  <si>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</si>
  <si>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</si>
  <si>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</si>
  <si>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</si>
  <si>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</si>
  <si>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</si>
  <si>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</si>
  <si>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</si>
  <si>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</si>
  <si>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</si>
  <si>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</si>
  <si>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</si>
  <si>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</si>
  <si>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</si>
  <si>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</si>
  <si>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</si>
  <si>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</si>
  <si>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</si>
  <si>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</si>
  <si>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</si>
  <si>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</si>
  <si>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</si>
  <si>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</si>
  <si>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</si>
  <si>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</si>
  <si>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</si>
  <si>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</si>
  <si>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</si>
  <si>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</si>
  <si>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</si>
  <si>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</si>
  <si>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</si>
  <si>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</si>
  <si>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</si>
  <si>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</si>
  <si>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</si>
  <si>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</si>
  <si>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</si>
  <si>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</si>
  <si>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</si>
  <si>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</si>
  <si>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</si>
  <si>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</si>
  <si>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</si>
  <si>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</si>
  <si>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</si>
  <si>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</si>
  <si>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</si>
  <si>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</si>
  <si>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</si>
  <si>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</si>
  <si>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</si>
  <si>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</si>
  <si>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</si>
  <si>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</si>
  <si>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</si>
  <si>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</si>
  <si>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</si>
  <si>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</si>
  <si>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</si>
  <si>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</si>
  <si>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</si>
  <si>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</si>
  <si>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</si>
  <si>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</si>
  <si>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</si>
  <si>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</si>
  <si>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</si>
  <si>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</si>
  <si>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</si>
  <si>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</si>
  <si>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</si>
  <si>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</si>
  <si>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</si>
  <si>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</si>
  <si>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</si>
  <si>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</si>
  <si>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</si>
  <si>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</si>
  <si>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</si>
  <si>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</si>
  <si>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</si>
  <si>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</si>
  <si>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</si>
  <si>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</si>
  <si>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</si>
  <si>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</si>
  <si>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</si>
  <si>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</si>
  <si>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</si>
  <si>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</si>
  <si>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</si>
  <si>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</si>
  <si>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</si>
  <si>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</si>
  <si>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</si>
  <si>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</si>
  <si>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</si>
  <si>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</si>
  <si>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</si>
  <si>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</si>
  <si>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</si>
  <si>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</si>
  <si>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</si>
  <si>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</si>
  <si>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</si>
  <si>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</si>
  <si>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</si>
  <si>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</si>
  <si>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</si>
  <si>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</si>
  <si>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</si>
  <si>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</si>
  <si>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</si>
  <si>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</si>
  <si>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</si>
  <si>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</si>
  <si>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</si>
  <si>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</si>
  <si>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</si>
  <si>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</si>
  <si>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</si>
  <si>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</si>
  <si>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</si>
  <si>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</si>
  <si>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</si>
  <si>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</si>
  <si>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</si>
  <si>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</si>
  <si>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</si>
  <si>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</si>
  <si>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</si>
  <si>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</si>
  <si>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</si>
  <si>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</si>
  <si>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</si>
  <si>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</si>
  <si>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</si>
  <si>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</si>
  <si>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</si>
  <si>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</si>
  <si>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</si>
  <si>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</si>
  <si>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</si>
  <si>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</si>
  <si>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</si>
  <si>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</si>
  <si>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</si>
  <si>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</si>
  <si>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</si>
  <si>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</si>
  <si>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</si>
  <si>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</si>
  <si>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</si>
  <si>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</si>
  <si>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</si>
  <si>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</si>
  <si>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</si>
  <si>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</si>
  <si>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</si>
  <si>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</si>
  <si>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</si>
  <si>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</si>
  <si>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</si>
  <si>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</si>
  <si>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</si>
  <si>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</si>
  <si>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</si>
  <si>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</si>
  <si>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</si>
  <si>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</si>
  <si>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</si>
  <si>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</si>
  <si>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</si>
  <si>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</si>
  <si>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</si>
  <si>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</si>
  <si>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</si>
  <si>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</si>
  <si>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</si>
  <si>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</si>
  <si>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</si>
  <si>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</si>
  <si>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</si>
  <si>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</si>
  <si>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</si>
  <si>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</si>
  <si>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</si>
  <si>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</si>
  <si>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</si>
  <si>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</si>
  <si>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</si>
  <si>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</si>
  <si>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</si>
  <si>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</si>
  <si>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</si>
  <si>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</si>
  <si>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</si>
  <si>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</si>
  <si>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</si>
  <si>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</si>
  <si>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</si>
  <si>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</si>
  <si>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</si>
  <si>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</si>
  <si>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</si>
  <si>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</si>
  <si>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</si>
  <si>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</si>
  <si>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</si>
  <si>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</si>
  <si>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</si>
  <si>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</si>
  <si>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</si>
  <si>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</si>
  <si>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</si>
  <si>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</si>
  <si>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</si>
  <si>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</si>
  <si>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</si>
  <si>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</si>
  <si>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</si>
  <si>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</si>
  <si>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</si>
  <si>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</si>
  <si>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</si>
  <si>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</si>
  <si>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</si>
  <si>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</si>
  <si>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</si>
  <si>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</si>
  <si>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</si>
  <si>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</si>
  <si>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</si>
  <si>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</si>
  <si>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</si>
  <si>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</si>
  <si>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</si>
  <si>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</si>
  <si>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</si>
  <si>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</si>
  <si>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</si>
  <si>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</si>
  <si>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</si>
  <si>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</si>
  <si>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</si>
  <si>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</si>
  <si>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</si>
  <si>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</si>
  <si>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</si>
  <si>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</si>
  <si>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</si>
  <si>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</si>
  <si>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</si>
  <si>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</si>
  <si>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</si>
  <si>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</si>
  <si>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</si>
  <si>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</si>
  <si>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</si>
  <si>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</si>
  <si>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</si>
  <si>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</si>
  <si>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</si>
  <si>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</si>
  <si>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</si>
  <si>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</si>
  <si>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</si>
  <si>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</si>
  <si>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</si>
  <si>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</si>
  <si>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</si>
  <si>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</si>
  <si>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</si>
  <si>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</si>
  <si>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</si>
  <si>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</si>
  <si>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</si>
  <si>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</si>
  <si>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</si>
  <si>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</si>
  <si>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</si>
  <si>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</si>
  <si>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</si>
  <si>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</si>
  <si>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</si>
  <si>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</si>
  <si>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</si>
  <si>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</si>
  <si>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</si>
  <si>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</si>
  <si>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</si>
  <si>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</si>
  <si>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</si>
  <si>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</si>
  <si>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</si>
  <si>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</si>
  <si>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</si>
  <si>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</si>
  <si>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</si>
  <si>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</si>
  <si>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</si>
  <si>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</si>
  <si>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</si>
  <si>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</si>
  <si>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</si>
  <si>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</si>
  <si>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</si>
  <si>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</si>
  <si>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</si>
  <si>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</si>
  <si>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</si>
  <si>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</si>
  <si>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</si>
  <si>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</si>
  <si>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</si>
  <si>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</si>
  <si>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</si>
  <si>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</si>
  <si>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</si>
  <si>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</si>
  <si>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</si>
  <si>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</si>
  <si>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</si>
  <si>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</si>
  <si>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</si>
  <si>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</si>
  <si>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</si>
  <si>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</si>
  <si>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</si>
  <si>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</si>
  <si>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</si>
  <si>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</si>
  <si>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</si>
  <si>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</si>
  <si>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</si>
  <si>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</si>
  <si>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</si>
  <si>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</si>
  <si>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</si>
  <si>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</si>
  <si>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</si>
  <si>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</si>
  <si>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</si>
  <si>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</si>
  <si>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</si>
  <si>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</si>
  <si>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</si>
  <si>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</si>
  <si>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</si>
  <si>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</si>
  <si>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</si>
  <si>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</si>
  <si>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</si>
  <si>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</si>
  <si>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</si>
  <si>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</si>
  <si>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</si>
  <si>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</si>
  <si>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</si>
  <si>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</si>
  <si>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</si>
  <si>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</si>
  <si>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</si>
  <si>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</si>
  <si>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</si>
  <si>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</si>
  <si>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</si>
  <si>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</si>
  <si>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</si>
  <si>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</si>
  <si>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</si>
  <si>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</si>
  <si>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</si>
  <si>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</si>
  <si>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</si>
  <si>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</si>
  <si>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</si>
  <si>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</si>
  <si>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</si>
  <si>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</si>
  <si>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</si>
  <si>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</si>
  <si>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</si>
  <si>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</si>
  <si>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</si>
  <si>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</si>
  <si>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</si>
  <si>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</si>
  <si>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</si>
  <si>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</si>
  <si>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</si>
  <si>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</si>
  <si>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</si>
  <si>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</si>
  <si>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</si>
  <si>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</si>
  <si>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</si>
  <si>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</si>
  <si>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</si>
  <si>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</si>
  <si>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</si>
  <si>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</si>
  <si>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</si>
  <si>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</si>
  <si>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</si>
  <si>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</si>
  <si>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</si>
  <si>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</si>
  <si>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</si>
  <si>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</si>
  <si>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</si>
  <si>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</si>
  <si>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</si>
  <si>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</si>
  <si>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</si>
  <si>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</si>
  <si>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</si>
  <si>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</si>
  <si>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</si>
  <si>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</si>
  <si>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</si>
  <si>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</si>
  <si>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</si>
  <si>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</si>
  <si>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</si>
  <si>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</si>
  <si>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</si>
  <si>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</si>
  <si>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</si>
  <si>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</si>
  <si>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</si>
  <si>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</si>
  <si>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</si>
  <si>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</si>
  <si>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</si>
  <si>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</si>
  <si>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</si>
  <si>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</si>
  <si>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</si>
  <si>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</si>
  <si>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</si>
  <si>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</si>
  <si>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</si>
  <si>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</si>
  <si>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</si>
  <si>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</si>
  <si>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</si>
  <si>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</si>
  <si>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</si>
  <si>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</si>
  <si>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</si>
  <si>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</si>
  <si>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</si>
  <si>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</si>
  <si>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</si>
  <si>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</si>
  <si>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</si>
  <si>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</si>
  <si>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</si>
  <si>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</si>
  <si>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</si>
  <si>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</si>
  <si>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</si>
  <si>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</si>
  <si>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</si>
  <si>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</si>
  <si>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</si>
  <si>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</si>
  <si>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</si>
  <si>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</si>
  <si>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</si>
  <si>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</si>
  <si>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</si>
  <si>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</si>
  <si>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</si>
  <si>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</si>
  <si>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</si>
  <si>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</si>
  <si>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</si>
  <si>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</si>
  <si>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</si>
  <si>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</si>
  <si>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</si>
  <si>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</si>
  <si>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</si>
  <si>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</si>
  <si>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</si>
  <si>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</si>
  <si>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</si>
  <si>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</si>
  <si>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</si>
  <si>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</si>
  <si>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</si>
  <si>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</si>
  <si>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</si>
  <si>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</si>
  <si>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</si>
  <si>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</si>
  <si>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</si>
  <si>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</si>
  <si>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</si>
  <si>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</si>
  <si>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</si>
  <si>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</si>
  <si>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</si>
  <si>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</si>
  <si>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</si>
  <si>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</si>
  <si>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</si>
  <si>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</si>
  <si>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</si>
  <si>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</si>
  <si>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</si>
  <si>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</si>
  <si>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</si>
  <si>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</si>
  <si>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</si>
  <si>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</si>
  <si>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</si>
  <si>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</si>
  <si>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</si>
  <si>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</si>
  <si>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</si>
  <si>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</si>
  <si>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</si>
  <si>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</si>
  <si>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</si>
  <si>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</si>
  <si>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</si>
  <si>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</si>
  <si>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</si>
  <si>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</si>
  <si>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</si>
  <si>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</si>
  <si>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</si>
  <si>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</si>
  <si>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</si>
  <si>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</si>
  <si>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</si>
  <si>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</si>
  <si>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</si>
  <si>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</si>
  <si>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</si>
  <si>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</si>
  <si>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</si>
  <si>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</si>
  <si>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</si>
  <si>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</si>
  <si>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</si>
  <si>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</si>
  <si>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</si>
  <si>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</si>
  <si>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</si>
  <si>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</si>
  <si>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</si>
  <si>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</si>
  <si>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</si>
  <si>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</si>
  <si>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</si>
  <si>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</si>
  <si>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</si>
  <si>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</si>
  <si>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</si>
  <si>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</si>
  <si>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</si>
  <si>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</si>
  <si>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</si>
  <si>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</si>
  <si>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</si>
  <si>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</si>
  <si>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</si>
  <si>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</si>
  <si>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</si>
  <si>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</si>
  <si>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</si>
  <si>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</si>
  <si>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</si>
  <si>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</si>
  <si>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</si>
  <si>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</si>
  <si>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</si>
  <si>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</si>
  <si>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</si>
  <si>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</si>
  <si>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</si>
  <si>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</si>
  <si>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</si>
  <si>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</si>
  <si>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</si>
  <si>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</si>
  <si>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</si>
  <si>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</si>
  <si>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</si>
  <si>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</si>
  <si>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</si>
  <si>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</si>
  <si>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</si>
  <si>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</si>
  <si>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</si>
  <si>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</si>
  <si>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</si>
  <si>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</si>
  <si>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</si>
  <si>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</si>
  <si>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</si>
  <si>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</si>
  <si>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</si>
  <si>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</si>
  <si>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</si>
  <si>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</si>
  <si>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</si>
  <si>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</si>
  <si>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</si>
  <si>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</si>
  <si>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</si>
  <si>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</si>
  <si>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</si>
  <si>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</si>
  <si>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</si>
  <si>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</si>
  <si>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</si>
  <si>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</si>
  <si>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</si>
  <si>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</si>
  <si>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</si>
  <si>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</si>
  <si>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</si>
  <si>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</si>
  <si>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</si>
  <si>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</si>
  <si>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</si>
  <si>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</si>
  <si>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</si>
  <si>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</si>
  <si>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</si>
  <si>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</si>
  <si>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</si>
  <si>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</si>
  <si>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</si>
  <si>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</si>
  <si>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</si>
  <si>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</si>
  <si>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</si>
  <si>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</si>
  <si>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</si>
  <si>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</si>
  <si>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</si>
  <si>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</si>
  <si>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</si>
  <si>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</si>
  <si>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</si>
  <si>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</si>
  <si>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</si>
  <si>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</si>
  <si>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</si>
  <si>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</si>
  <si>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</si>
  <si>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</si>
  <si>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</si>
  <si>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</si>
  <si>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</si>
  <si>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</si>
  <si>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</si>
  <si>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</si>
  <si>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</si>
  <si>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</si>
  <si>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</si>
  <si>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</si>
  <si>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</si>
  <si>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</si>
  <si>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</si>
  <si>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</si>
  <si>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</si>
  <si>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</si>
  <si>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</si>
  <si>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</si>
  <si>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</si>
  <si>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</si>
  <si>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</si>
  <si>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</si>
  <si>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</si>
  <si>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</si>
  <si>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</si>
  <si>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</si>
  <si>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</si>
  <si>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</si>
  <si>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</si>
  <si>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</si>
  <si>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</si>
  <si>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</si>
  <si>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</si>
  <si>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</si>
  <si>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</si>
  <si>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</si>
  <si>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</si>
  <si>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</si>
  <si>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</si>
  <si>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</si>
  <si>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</si>
  <si>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</si>
  <si>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</si>
  <si>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</si>
  <si>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</si>
  <si>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</si>
  <si>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</si>
  <si>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</si>
  <si>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</si>
  <si>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</si>
  <si>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</si>
  <si>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</si>
  <si>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</si>
  <si>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</si>
  <si>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</si>
  <si>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</si>
  <si>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</si>
  <si>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</si>
  <si>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</si>
  <si>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</si>
  <si>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</si>
  <si>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</si>
  <si>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</si>
  <si>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</si>
  <si>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</si>
  <si>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</si>
  <si>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</si>
  <si>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</si>
  <si>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</si>
  <si>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</si>
  <si>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</si>
  <si>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</si>
  <si>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</si>
  <si>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</si>
  <si>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</si>
  <si>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</si>
  <si>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</si>
  <si>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</si>
  <si>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</si>
  <si>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</si>
  <si>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</si>
  <si>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</si>
  <si>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</si>
  <si>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</si>
  <si>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</si>
  <si>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</si>
  <si>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</si>
  <si>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</si>
  <si>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</si>
  <si>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</si>
  <si>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</si>
  <si>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</si>
  <si>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</si>
  <si>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</si>
  <si>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</si>
  <si>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</si>
  <si>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</si>
  <si>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</si>
  <si>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</si>
  <si>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</si>
  <si>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</si>
  <si>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</si>
  <si>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</si>
  <si>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</si>
  <si>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</si>
  <si>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</si>
  <si>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</si>
  <si>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</si>
  <si>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</si>
  <si>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</si>
  <si>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</si>
  <si>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</si>
  <si>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</si>
  <si>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</si>
  <si>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</si>
  <si>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</si>
  <si>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</si>
  <si>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</si>
  <si>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</si>
  <si>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</si>
  <si>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</si>
  <si>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</si>
  <si>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</si>
  <si>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</si>
  <si>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</si>
  <si>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</si>
  <si>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</si>
  <si>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</si>
  <si>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</si>
  <si>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</si>
  <si>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</si>
  <si>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</si>
  <si>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</si>
  <si>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</si>
  <si>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</si>
  <si>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</si>
  <si>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</si>
  <si>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</si>
  <si>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</si>
  <si>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</si>
  <si>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</si>
  <si>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</si>
  <si>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</si>
  <si>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</si>
  <si>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</si>
  <si>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</si>
  <si>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</si>
  <si>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</si>
  <si>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</si>
  <si>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</si>
  <si>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</si>
  <si>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</si>
  <si>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</si>
  <si>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</si>
  <si>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</si>
  <si>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</si>
  <si>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</si>
  <si>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</si>
  <si>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</si>
  <si>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</si>
  <si>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</si>
  <si>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</si>
  <si>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</si>
  <si>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</si>
  <si>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</si>
  <si>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</si>
  <si>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</si>
  <si>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</si>
  <si>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</si>
  <si>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</si>
  <si>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</si>
  <si>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</si>
  <si>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</si>
  <si>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</si>
  <si>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</si>
  <si>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</si>
  <si>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</si>
  <si>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</si>
  <si>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</si>
  <si>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</si>
  <si>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</si>
  <si>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</si>
  <si>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</si>
  <si>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</si>
  <si>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</si>
  <si>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</si>
  <si>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</si>
  <si>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</si>
  <si>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</si>
  <si>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</si>
  <si>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</si>
  <si>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</si>
  <si>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</si>
  <si>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</si>
  <si>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</si>
  <si>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</si>
  <si>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</si>
  <si>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</si>
  <si>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</si>
  <si>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</si>
  <si>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</si>
  <si>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</si>
  <si>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</si>
  <si>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</si>
  <si>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</si>
  <si>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</si>
  <si>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</si>
  <si>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</si>
  <si>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</si>
  <si>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</si>
  <si>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</si>
  <si>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</si>
  <si>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</si>
  <si>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</si>
  <si>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</si>
  <si>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</si>
  <si>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</si>
  <si>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</si>
  <si>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</si>
  <si>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</si>
  <si>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</si>
  <si>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</si>
  <si>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</si>
  <si>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</si>
  <si>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</si>
  <si>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</si>
  <si>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</si>
  <si>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</si>
  <si>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</si>
  <si>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</si>
  <si>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</si>
  <si>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</si>
  <si>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</si>
  <si>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</si>
  <si>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</si>
  <si>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</si>
  <si>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</si>
  <si>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</si>
  <si>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</si>
  <si>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</si>
  <si>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</si>
  <si>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</si>
  <si>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</si>
  <si>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</si>
  <si>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</si>
  <si>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</si>
  <si>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</si>
  <si>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</si>
  <si>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</si>
  <si>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</si>
  <si>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</si>
  <si>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</si>
  <si>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</si>
  <si>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</si>
  <si>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</si>
  <si>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</si>
  <si>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</si>
  <si>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</si>
  <si>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</si>
  <si>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</si>
  <si>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</si>
  <si>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</si>
  <si>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</si>
  <si>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</si>
  <si>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</si>
  <si>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</si>
  <si>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</si>
  <si>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</si>
  <si>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</si>
  <si>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</si>
  <si>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</si>
  <si>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</si>
  <si>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</si>
  <si>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</si>
  <si>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</si>
  <si>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</si>
  <si>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</si>
  <si>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</si>
  <si>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</si>
  <si>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</si>
  <si>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</si>
  <si>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</si>
  <si>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</si>
  <si>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</si>
  <si>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</si>
  <si>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</si>
  <si>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</si>
  <si>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</si>
  <si>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</si>
  <si>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</si>
  <si>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</si>
  <si>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</si>
  <si>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</si>
  <si>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</si>
  <si>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</si>
  <si>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</si>
  <si>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</si>
  <si>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</si>
  <si>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</si>
  <si>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</si>
  <si>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</si>
  <si>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</si>
  <si>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</si>
  <si>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</si>
  <si>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</si>
  <si>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</si>
  <si>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</si>
  <si>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</si>
  <si>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</si>
  <si>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</si>
  <si>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</si>
  <si>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</si>
  <si>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</si>
  <si>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</si>
  <si>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</si>
  <si>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</si>
  <si>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</si>
  <si>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</si>
  <si>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</si>
  <si>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</si>
  <si>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</si>
  <si>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</si>
  <si>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</si>
  <si>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</si>
  <si>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</si>
  <si>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</si>
  <si>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</si>
  <si>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</si>
  <si>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</si>
  <si>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</si>
  <si>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</si>
  <si>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</si>
  <si>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</si>
  <si>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</si>
  <si>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</si>
  <si>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</si>
  <si>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</si>
  <si>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</si>
  <si>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</si>
  <si>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</si>
  <si>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</si>
  <si>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</si>
  <si>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</si>
  <si>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</si>
  <si>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</si>
  <si>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</si>
  <si>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</si>
  <si>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</si>
  <si>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</si>
  <si>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</si>
  <si>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</si>
  <si>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</si>
  <si>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</si>
  <si>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</si>
  <si>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</si>
  <si>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</si>
  <si>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</si>
  <si>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</si>
  <si>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</si>
  <si>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</si>
  <si>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</si>
  <si>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</si>
  <si>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</si>
  <si>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</si>
  <si>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</si>
  <si>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</si>
  <si>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</si>
  <si>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</si>
  <si>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</si>
  <si>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</si>
  <si>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</si>
  <si>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</si>
  <si>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</si>
  <si>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</si>
  <si>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</si>
  <si>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</si>
  <si>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</si>
  <si>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</si>
  <si>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</si>
  <si>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</si>
  <si>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</si>
  <si>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</si>
  <si>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</si>
  <si>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</si>
  <si>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</si>
  <si>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</si>
  <si>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</si>
  <si>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</si>
  <si>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</si>
  <si>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</si>
  <si>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</si>
  <si>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</si>
  <si>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</si>
  <si>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</si>
  <si>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</si>
  <si>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</si>
  <si>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</si>
  <si>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wht0390</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</si>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</sst>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321.13336481481383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45984.08179074074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45984.08179074074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45984.08179074074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45984.08179074074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45984.08179074074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45984.08179074074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45984.08179074074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45984.08179074074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45984.08179074074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45984.08179074074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45984.08179074074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45984.08179074074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45984.08179074074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45984.08179074074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45984.08179074074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45984.08179074074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45984.08179074074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45984.08179074074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45984.08179074074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45984.08179074074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45984.08179074074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45984.08179074074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45984.08179074074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45984.08179074074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45984.08179074074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45984.08179074074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45984.08179074074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45984.08179074074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45984.08179074074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45984.08179074074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45984.08179074074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45984.08179074074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45984.08179074074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159.0819527777785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45984.08179074074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45984.08179074074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45984.08179074074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45984.08179074074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45984.08179074074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45984.08179074074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45984.08179074074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45984.08179074074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45984.08179074074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45984.08179074074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45984.08179074074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45984.08179074074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45984.08179074074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45984.08179074074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45984.08179074074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45984.08179074074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45984.08179074074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45984.08179074074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45984.08179074074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45984.08179074074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45984.08179074074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45984.08179074074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45984.08179074074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45984.08179074074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45984.08179074074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45984.08179074074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45984.08179074074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45984.08179074074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45984.08179074074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45984.08179074074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45984.08179074074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45984.08179074074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45984.08179074074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45984.08179074074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45984.08179074074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45984.08179074074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45984.08179074074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45984.08179074074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45984.08179074074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45984.08179074074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45984.08179074074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45984.08179074074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45984.08179074074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45984.08179074074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45984.08179074074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45984.08179074074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45984.08179074074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45984.08179074074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45984.08179074074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45984.08179074074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45984.08179074074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45984.08179074074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45984.08179074074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45984.08179074074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45984.08179074074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45984.08179074074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45984.08179074074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45984.08179074074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45984.08179074074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45984.08179074074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45984.08179074074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45984.08179074074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45984.08179074074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45984.08179074074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45984.08179074074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45984.08179074074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45984.08179074074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45984.08179074074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45984.08179074074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45984.08179074074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45984.08179074074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45984.08179074074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45984.08179074074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45984.08179074074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45984.08179074074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45984.08179074074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45984.08179074074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45984.08179074074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45984.08179074074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45984.08179074074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45984.08179074074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45984.08179074074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45984.08179074074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45984.08179074074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45984.08179074074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45984.08179074074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45984.08179074074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45984.08179074074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45984.08179074074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45984.08179074074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45984.08179074074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45984.08179074074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45984.08179074074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45984.08179074074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45984.08179074074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45984.08179074074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45984.08179074074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45984.08179074074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45984.08179074074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45984.08179074074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45984.08179074074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45984.08179074074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45984.08179074074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45984.08179074074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45984.08179074074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45984.08179074074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45984.08179074074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45984.08179074074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45984.08179074074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45984.08179074074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45984.08179074074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45984.08179074074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45984.08179074074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45984.08179074074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45984.08179074074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45984.08179074074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45984.08179074074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45984.08179074074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45984.08179074074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45984.08179074074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45984.08179074074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45984.08179074074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45984.08179074074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45984.08179074074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45984.08179074074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45984.08179074074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45984.08179074074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45984.08179074074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45984.08179074074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45984.08179074074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45984.08179074074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45984.08179074074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45984.08179074074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45984.08179074074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45984.08179074074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45984.08179074074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45984.08179074074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45984.08179074074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45984.08179074074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45984.08179074074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45984.08179074074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45984.08179074074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45984.08179074074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45984.08179074074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45984.08179074074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45984.08179074074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45984.08179074074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45984.08179074074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45984.08179074074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45984.08179074074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45984.08179074074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45984.08179074074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45984.08179074074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45984.08179074074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45984.08179074074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45984.08179074074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45984.08179074074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45984.08179074074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45984.08179074074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45984.08179074074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45984.08179074074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45984.08179074074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45984.08179074074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45984.08179074074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45984.08179074074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45984.08179074074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45984.08179074074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45984.08179074074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45984.08179074074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45984.08179074074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45984.08179074074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45984.08179074074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45984.08179074074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45984.08179074074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45984.08179074074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45984.08179074074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45984.08179074074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45984.08179074074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45984.08179074074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45984.08179074074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45984.08179074074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45984.08179074074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45984.08179074074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45984.08179074074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45984.08179074074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45984.08179074074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45984.08179074074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45984.08179074074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45984.08179074074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45984.08179074074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45984.08179074074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45984.08179074074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45984.08179074074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45984.08179074074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45984.08179074074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45984.08179074074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45984.08179074074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45984.08179074074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45984.08179074074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45984.08179074074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45984.08179074074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45984.08179074074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45984.08179074074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45984.08179074074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45984.08179074074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45984.08179074074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45984.08179074074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45984.08179074074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45984.08179074074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45984.08179074074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45984.08179074074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45984.08179074074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45984.08179074074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45984.08179074074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45984.08179074074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45984.08179074074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45984.08179074074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45984.08179074074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45984.08179074074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45984.08179074074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45984.08179074074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45984.08179074074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45984.08179074074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45984.08179074074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45984.08179074074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45984.08179074074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45984.08179074074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45984.08179074074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45984.08179074074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45984.08179074074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45984.08179074074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45984.08179074074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45984.08179074074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45984.08179074074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45984.08179074074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45984.08179074074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45984.08179074074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45984.08179074074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45984.08179074074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45984.08179074074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45984.08179074074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45984.08179074074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45984.08179074074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45984.08179074074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45984.08179074074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45984.08179074074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45984.08179074074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45984.08179074074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45984.08179074074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45984.08179074074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45984.08179074074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45984.08179074074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45984.08179074074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45984.08179074074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45984.08179074074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45984.08179074074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45984.08179074074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45984.08179074074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45984.08179074074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45984.08179074074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45984.08179074074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45984.08179074074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45984.08179074074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45984.08179074074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45984.08179074074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45984.08179074074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45984.08179074074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45984.08179074074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45984.08179074074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45984.08179074074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45984.08179074074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45984.08179074074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45984.08179074074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45984.08179074074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45984.08179074074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45984.08179074074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45984.08179074074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45984.08179074074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45984.08179074074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45984.08179074074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45984.08179074074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45984.08179074074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45984.08179074074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45984.08179074074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45984.08179074074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45984.08179074074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45984.08179074074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45984.08179074074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45984.08179074074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45984.08179074074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45984.08179074074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45984.08179074074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45984.08179074074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45984.08179074074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45984.08179074074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45984.08179074074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45984.08179074074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45984.08179074074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45984.08179074074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45984.08179074074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45984.08179074074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45984.08179074074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45984.08179074074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45984.08179074074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45984.08179074074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45984.08179074074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45984.08179074074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45984.08179074074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45984.08179074074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45984.08179074074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45984.08179074074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45984.08179074074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45984.08179074074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45984.08179074074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45984.08179074074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45984.08179074074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45984.08179074074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45984.08179074074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45984.08179074074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45984.08179074074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45984.08179074074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45984.08179074074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45984.08179074074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45984.08179074074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45984.08179074074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45984.08179074074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45984.08179074074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45984.08179074074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45984.08179074074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45984.08179074074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45984.08179074074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45984.08179074074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45984.08179074074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45984.08179074074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45984.08179074074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45984.08179074074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45984.08179074074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45984.08179074074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45984.08179074074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45984.08179074074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45984.08179074074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45984.08179074074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45984.08179074074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45984.08179074074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45984.08179074074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45984.08179074074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45984.08179074074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45984.08179074074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45984.08179074074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45984.08179074074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45984.08179074074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45984.08179074074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45984.08179074074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45984.08179074074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45984.08179074074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45984.08179074074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45984.08179074074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45984.08179074074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45984.08179074074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45984.08179074074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45984.08179074074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45984.08179074074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45984.08179074074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45984.08179074074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45984.08179074074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45984.08179074074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45984.08179074074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45984.08179074074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45984.08179074074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45984.08179074074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45984.08179074074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45984.08179074074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45984.08179074074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45984.08179074074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45984.08179074074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45984.08179074074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45984.08179074074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45984.08179074074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45984.08179074074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45984.08179074074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45984.08179074074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45984.08179074074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45984.08179074074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45984.08179074074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45984.08179074074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45984.08179074074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45984.08179074074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45984.08179074074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45984.08179074074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45984.08179074074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45984.08179074074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45984.08179074074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45984.08179074074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45984.08179074074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45984.08179074074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45984.08179074074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45984.08179074074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45984.08179074074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45984.08179074074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45984.08179074074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45984.08179074074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45984.08179074074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45984.08179074074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45984.08179074074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45984.08179074074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45984.08179074074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45984.08179074074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45984.08179074074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45984.08179074074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45984.08179074074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45984.08179074074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45984.08179074074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45984.08179074074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45984.08179074074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45984.08179074074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45984.08179074074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45984.08179074074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45984.08179074074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45984.08179074074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45984.08179074074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45984.08179074074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45984.08179074074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45984.08179074074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45984.08179074074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45984.08179074074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45984.08179074074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45984.08179074074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45984.08179074074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45984.08179074074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45984.08179074074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45984.08179074074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45984.08179074074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45984.08179074074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45984.08179074074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45984.08179074074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45984.08179074074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45984.08179074074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45984.08179074074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45984.08179074074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45984.08179074074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45984.08179074074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45984.08179074074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45984.08179074074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45984.08179074074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45984.08179074074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45984.08179074074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45984.08179074074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45984.08179074074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45984.08179074074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45984.08179074074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45984.08179074074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45984.08179074074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45984.08179074074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45984.08179074074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45984.08179074074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45984.08179074074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45984.08179074074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45984.08179074074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45984.08179074074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45984.08179074074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45984.08179074074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45984.08179074074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45984.08179074074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45984.08179074074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45984.08179074074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45984.08179074074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45984.08179074074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45984.08179074074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45984.08179074074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45984.08179074074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45984.08179074074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45984.08179074074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45984.08179074074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45984.08179074074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45984.08179074074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45984.08179074074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45984.08179074074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45984.08179074074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45984.08179074074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45984.08179074074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45984.08179074074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45984.08179074074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45984.08179074074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45984.08179074074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45984.08179074074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45984.08179074074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45984.08179074074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45984.08179074074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45984.08179074074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45984.08179074074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45984.08179074074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45984.08179074074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45984.08179074074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45984.08179074074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45984.08179074074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45984.08179074074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45984.08179074074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45984.08179074074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45984.08179074074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45984.08179074074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45984.08179074074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45984.08179074074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45984.08179074074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45984.08179074074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45984.08179074074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45984.08179074074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45984.08179074074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45984.08179074074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45984.08179074074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45984.08179074074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45984.08179074074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45984.08179074074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45984.08179074074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45984.08179074074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45984.08179074074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45984.08179074074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45984.08179074074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45984.08179074074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45984.08179074074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45984.08179074074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45984.08179074074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45984.08179074074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45984.08179074074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45984.08179074074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45984.08179074074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45984.08179074074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45984.08179074074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45984.08179074074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45984.08179074074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45984.08179074074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45984.08179074074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45984.08179074074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45984.08179074074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45984.08179074074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45984.08179074074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45984.08179074074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45984.08179074074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45984.08179074074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45984.08179074074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45984.08179074074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45984.08179074074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45984.08179074074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45984.08179074074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45984.08179074074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45984.08179074074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45984.08179074074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45984.08179074074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45984.08179074074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45984.08179074074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45984.08179074074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45984.08179074074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45984.08179074074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45984.08179074074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45984.08179074074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45984.08179074074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45984.08179074074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45984.08179074074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45984.08179074074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45984.08179074074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45984.08179074074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45984.08179074074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45984.08179074074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45984.08179074074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45984.08179074074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45984.08179074074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45984.08179074074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45984.08179074074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45984.08179074074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45984.08179074074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45984.08179074074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45984.08179074074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45984.08179074074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45984.08179074074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45984.08179074074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45984.08179074074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45984.08179074074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45984.08179074074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45984.08179074074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45984.08179074074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45984.08179074074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45984.08179074074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45984.08179074074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45984.08179074074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45984.08179074074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45984.08179074074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45984.08179074074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45984.08179074074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45984.08179074074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45984.08179074074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45984.08179074074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45984.08179074074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45984.08179074074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45984.08179074074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45984.08179074074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45984.08179074074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45984.08179074074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45984.08179074074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45984.08179074074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45984.08179074074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45984.08179074074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45984.08179074074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45984.08179074074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45984.08179074074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45984.08179074074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45984.08179074074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45984.08179074074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45984.08179074074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45984.08179074074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45984.08179074074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45984.08179074074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45984.08179074074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45984.08179074074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45984.08179074074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45984.08179074074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45984.08179074074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45984.08179074074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45984.08179074074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45984.08179074074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45984.08179074074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45984.08179074074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45984.08179074074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45984.08179074074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45984.08179074074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45984.08179074074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45984.08179074074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45984.08179074074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45984.08179074074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45984.08179074074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45984.08179074074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45984.08179074074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45984.08179074074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45984.08179074074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45984.08179074074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45984.08179074074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45984.08179074074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45984.08179074074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45984.08179074074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45984.08179074074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45984.08179074074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45984.08179074074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45984.08179074074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45984.08179074074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45984.08179074074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45984.08179074074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45984.08179074074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45984.08179074074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45984.08179074074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45984.08179074074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45984.08179074074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45984.08179074074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45984.08179074074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45984.08179074074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45984.08179074074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45984.08179074074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45984.08179074074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45984.08179074074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45984.08179074074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45984.08179074074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45984.08179074074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45984.08179074074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45984.08179074074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45984.08179074074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45984.08179074074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45984.08179074074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45984.08179074074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45984.08179074074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45984.08179074074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45984.08179074074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45984.08179074074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45984.08179074074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45984.08179074074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45984.08179074074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45984.08179074074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45984.08179074074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45984.08179074074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45984.08179074074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45984.08179074074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45984.08179074074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45984.08179074074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45984.08179074074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45984.08179074074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45984.08179074074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45984.08179074074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45984.08179074074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45984.08179074074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45984.08179074074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45984.08179074074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45984.08179074074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45984.08179074074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45984.08179074074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45984.08179074074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45984.08179074074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45984.08179074074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45984.08179074074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45984.08179074074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45984.08179074074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45984.08179074074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45984.08179074074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45984.08179074074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45984.08179074074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45984.08179074074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45984.08179074074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45984.08179074074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45984.08179074074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45984.08179074074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45984.08179074074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45984.08179074074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45984.08179074074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45984.08179074074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45984.08179074074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45984.08179074074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45984.08179074074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45984.08179074074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45984.08179074074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45984.08179074074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45984.08179074074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45984.08179074074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45984.08179074074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45984.08179074074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45984.08179074074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45984.08179074074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45984.08179074074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45984.08179074074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45984.08179074074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45984.08179074074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45984.08179074074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45984.08179074074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45984.08179074074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45984.08179074074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45984.08179074074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45984.08179074074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45984.08179074074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45984.08179074074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45984.08179074074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45984.08179074074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45984.08179074074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45984.08179074074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45984.08179074074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45984.08179074074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45984.08179074074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45984.08179074074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45984.08179074074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45984.08179074074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45984.08179074074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45984.08179074074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45984.08179074074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45984.08179074074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45984.08179074074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45984.08179074074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45984.08179074074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45984.08179074074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45984.08179074074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45984.08179074074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45984.08179074074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45984.08179074074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45984.08179074074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45984.08179074074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45984.08179074074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45984.08179074074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45984.08179074074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45984.08179074074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45984.08179074074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45984.08179074074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45984.08179074074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45984.08179074074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45984.08179074074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45984.08179074074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45984.08179074074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45984.08179074074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45984.08179074074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45984.08179074074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45984.08179074074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45984.08179074074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45984.08179074074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45984.08179074074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45984.08179074074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45984.08179074074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45984.08179074074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45984.08179074074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45984.08179074074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45984.08179074074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45984.08179074074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45984.08179074074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45984.08179074074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45984.08179074074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45984.08179074074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45984.08179074074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45984.08179074074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45984.08179074074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45984.08179074074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45984.08179074074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45984.08179074074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45984.08179074074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45984.08179074074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45984.08179074074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45984.08179074074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45984.08179074074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45984.08179074074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45984.08179074074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45984.08179074074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45984.08179074074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45984.08179074074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45984.08179074074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45984.08179074074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45984.08179074074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45984.08179074074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45984.08179074074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45984.08179074074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45984.08179074074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45984.08179074074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45984.08179074074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45984.08179074074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45984.08179074074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45984.08179074074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45984.08179074074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45984.08179074074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45984.08179074074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45984.08179074074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45984.08179074074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45984.08179074074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45984.08179074074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45984.08179074074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45984.08179074074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45984.08179074074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45984.08179074074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45984.08179074074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45984.08179074074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45984.08179074074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45984.08179074074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45984.08179074074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45984.08179074074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45984.08179074074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45984.08179074074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45984.08179074074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45984.08179074074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45984.08179074074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45984.08179074074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45984.08179074074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45984.08179074074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45984.08179074074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45984.08179074074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45984.08179074074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45984.08179074074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45984.08179074074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45984.08179074074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45984.08179074074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45984.08179074074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45984.08179074074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45984.08179074074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45984.08179074074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45984.08179074074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45984.08179074074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45984.08179074074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45984.08179074074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45984.08179074074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45984.08179074074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45984.08179074074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45984.08179074074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45984.08179074074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45984.08179074074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45984.08179074074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45984.08179074074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45984.08179074074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45984.08179074074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45984.08179074074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45984.08179074074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45984.08179074074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45984.08179074074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45984.08179074074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45984.08179074074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45984.08179074074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45984.08179074074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45984.08179074074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45984.08179074074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45984.08179074074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45984.08179074074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45984.08179074074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45984.08179074074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45984.08179074074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45984.08179074074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45984.08179074074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45984.08179074074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45984.08179074074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45984.08179074074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45984.08179074074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45984.08179074074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45984.08179074074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45984.08179074074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45984.08179074074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45984.08179074074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45984.08179074074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45984.08179074074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45984.08179074074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45984.08179074074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45984.08179074074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45984.08179074074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45984.08179074074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45984.08179074074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45984.08179074074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45984.08179074074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45984.08179074074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45984.08179074074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45984.08179074074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45984.08179074074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45984.08179074074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45984.08179074074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45984.08179074074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45984.08179074074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45984.08179074074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45984.08179074074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45984.08179074074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45984.08179074074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45984.08179074074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45984.08179074074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45984.08179074074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45984.08179074074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45984.08179074074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45984.08179074074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45984.08179074074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45984.08179074074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45984.08179074074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45984.08179074074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45984.08179074074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45984.08179074074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45984.08179074074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45984.08179074074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45984.08179074074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45984.08179074074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45984.08179074074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45984.08179074074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45984.08179074074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45984.08179074074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45984.08179074074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45984.08179074074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45984.08179074074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45984.08179074074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45984.08179074074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45984.08179074074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45984.08179074074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45984.08179074074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45984.08179074074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45984.08179074074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45984.08179074074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45984.08179074074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45984.08179074074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45984.08179074074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45984.08179074074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45984.08179074074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45984.08179074074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45984.08179074074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45984.08179074074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45984.08179074074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45984.08179074074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45984.08179074074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45984.08179074074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45984.08179074074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45984.08179074074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45984.08179074074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45984.08179074074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45984.08179074074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45984.08179074074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45984.08179074074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45984.08179074074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45984.08179074074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45984.08179074074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45984.08179074074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45984.08179074074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45984.08179074074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45984.08179074074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45984.08179074074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45984.08179074074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45984.08179074074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45984.08179074074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45984.08179074074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45984.08179074074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45984.08179074074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45984.08179074074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45984.08179074074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45984.08179074074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45984.08179074074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45984.08179074074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45984.08179074074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45984.08179074074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45984.08179074074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45984.08179074074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45984.08179074074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45984.08179074074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45984.08179074074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45984.08179074074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45984.08179074074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45984.08179074074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45984.08179074074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45984.08179074074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45984.08179074074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45984.08179074074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45984.08179074074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45984.08179074074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45984.08179074074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45984.08179074074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45984.08179074074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45984.08179074074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45984.08179074074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45984.08179074074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45984.08179074074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45984.08179074074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45984.08179074074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45984.08179074074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45984.08179074074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45984.08179074074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45984.08179074074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45984.08179074074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45984.08179074074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45984.08179074074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45984.08179074074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45984.08179074074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45984.08179074074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45984.08179074074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45984.08179074074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45984.08179074074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45984.08179074074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45984.08179074074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45984.08179074074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45984.08179074074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45984.08179074074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45984.08179074074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45984.08179074074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45984.08179074074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45984.08179074074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45984.08179074074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45984.08179074074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45984.08179074074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45984.08179074074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45984.08179074074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45984.08179074074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45984.08179074074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45984.08179074074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45984.08179074074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45984.08179074074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45984.08179074074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45984.08179074074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45984.08179074074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45984.08179074074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45984.08179074074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45984.08179074074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45984.08179074074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45984.08179074074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45984.08179074074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45984.08179074074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45984.08179074074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45984.08179074074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45984.08179074074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45984.08179074074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45984.08179074074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45984.08179074074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45984.08179074074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45984.08179074074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45984.08179074074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45984.08179074074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45984.08179074074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45984.08179074074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45984.08179074074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45984.08179074074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45984.08179074074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45984.08179074074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45984.08179074074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45984.08179074074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45984.08179074074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45984.08179074074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45984.08179074074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45984.08179074074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45984.08179074074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45984.08179074074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45984.08179074074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45984.08179074074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45984.08179074074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45984.08179074074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45984.08179074074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45984.08179074074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45984.08179074074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45984.08179074074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45984.08179074074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45984.08179074074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45984.08179074074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45984.08179074074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45984.08179074074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45984.08179074074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45984.08179074074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45984.08179074074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45984.08179074074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45984.08179074074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45984.08179074074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45984.08179074074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45984.08179074074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45984.08179074074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45984.08179074074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45984.08179074074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45984.08179074074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45984.08179074074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45984.08179074074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45984.08179074074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45984.08179074074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45984.08179074074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45984.08179074074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45984.08179074074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45984.08179074074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45984.08179074074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45984.08179074074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45984.08179074074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45984.08179074074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45984.08179074074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45984.08179074074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45984.08179074074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45984.08179074074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45984.08179074074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45984.08179074074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45984.08179074074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45984.08179074074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45984.08179074074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45984.08179074074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45984.08179074074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280.60107314814377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0.34227685185032897</v>
      </c>
      <c r="H3" s="95">
        <v>45983.723113425927</v>
      </c>
      <c r="I3" s="113" t="str">
        <f>IFERROR(VLOOKUP(D3,DB!A:F,6,0),"")</f>
        <v>Generator-SG</v>
      </c>
      <c r="J3" s="113" t="str">
        <f>IFERROR(VLOOKUP(D3,DB!A:G,7,0),"")</f>
        <v>No BB Shifted</v>
      </c>
      <c r="K3" s="97" t="s">
        <v>39108</v>
      </c>
      <c r="L3" s="91" t="str">
        <f>IFERROR(VLOOKUP(D3,DB!A:I,9,0),"")</f>
        <v>Latis</v>
      </c>
    </row>
    <row r="4" spans="1:16" s="98" customFormat="1" ht="30" customHeight="1">
      <c r="A4" s="113" t="s">
        <v>39109</v>
      </c>
      <c r="B4" s="113" t="str">
        <f>IFERROR(VLOOKUP(D4,DB!A:K,11,0),"")</f>
        <v>R4</v>
      </c>
      <c r="C4" s="93">
        <v>1</v>
      </c>
      <c r="D4" s="91" t="s">
        <v>32088</v>
      </c>
      <c r="E4" s="94" t="s">
        <v>39021</v>
      </c>
      <c r="F4" s="95">
        <v>45983.859861111108</v>
      </c>
      <c r="G4" s="96">
        <f ca="1">IFERROR(NOW()-F4,"")</f>
        <v>0.22192962963163154</v>
      </c>
      <c r="H4" s="95">
        <v>45984.03162037037</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45984.08179074074</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45984.08179074074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45984.08179074074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45984.08179074074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45984.08179074074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45984.08179074074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45984.08179074074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45984.08179074074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45984.08179074074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45984.08179074074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45984.08179074074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45984.08179074074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45984.08179074074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45984.08179074074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45984.08179074074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45984.08179074074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45984.08179074074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45984.08179074074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45984.08179074074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45984.08179074074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45984.08179074074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45984.08179074074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45984.08179074074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45984.08179074074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45984.08179074074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45984.08179074074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45984.08179074074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45984.08179074074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45984.08179074074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45984.08179074074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45984.08179074074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45984.08179074074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45984.08179074074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45984.08179074074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45984.08179074074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45984.08179074074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45984.08179074074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45984.08179074074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45984.08179074074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45984.08179074074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45984.08179074074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45984.08179074074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45984.08179074074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45984.08179074074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45984.08179074074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45984.08179074074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45984.08179074074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45984.08179074074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45984.08179074074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45984.08179074074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45984.08179074074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45984.08179074074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45984.08179074074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45984.08179074074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45984.08179074074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45984.08179074074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45984.08179074074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45984.08179074074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45984.08179074074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45984.08179074074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45984.08179074074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45984.08179074074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45984.08179074074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45984.08179074074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45984.08179074074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45984.08179074074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45984.08179074074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45984.08179074074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45984.08179074074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45984.08179074074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45984.08179074074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45984.08179074074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45984.08179074074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45984.08179074074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45984.08179074074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45984.08179074074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45984.08179074074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45984.08179074074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45984.08179074074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45984.08179074074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45984.08179074074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45984.08179074074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45984.08179074074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45984.08179074074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45984.08179074074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45984.08179074074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45984.08179074074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45984.08179074074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45984.08179074074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45984.08179074074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45984.08179074074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45984.08179074074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45984.08179074074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45984.08179074074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45984.08179074074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45984.08179074074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45984.08179074074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45984.08179074074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45984.08179074074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45984.08179074074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45984.08179074074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45984.08179074074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45984.08179074074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45984.08179074074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45984.08179074074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45984.08179074074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45984.08179074074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45984.08179074074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45984.08179074074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45984.08179074074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45984.08179074074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45984.08179074074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45984.08179074074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45984.08179074074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45984.08179074074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45984.08179074074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45984.08179074074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45984.08179074074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45984.08179074074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45984.08179074074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45984.08179074074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45984.08179074074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45984.08179074074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45984.08179074074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45984.08179074074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45984.08179074074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45984.08179074074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45984.08179074074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45984.08179074074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45984.08179074074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45984.08179074074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45984.08179074074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45984.08179074074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45984.08179074074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45984.08179074074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45984.08179074074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45984.08179074074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45984.08179074074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45984.08179074074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45984.08179074074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45984.08179074074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45984.08179074074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45984.08179074074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45984.08179074074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45984.08179074074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45984.08179074074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45984.08179074074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45984.08179074074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45984.08179074074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45984.08179074074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45984.08179074074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45984.08179074074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45984.08179074074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45984.08179074074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45984.08179074074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45984.08179074074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45984.08179074074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45984.08179074074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45984.08179074074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45984.08179074074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45984.08179074074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45984.08179074074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45984.08179074074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45984.08179074074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45984.08179074074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45984.08179074074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45984.08179074074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45984.08179074074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45984.08179074074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45984.08179074074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45984.08179074074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45984.08179074074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45984.08179074074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45984.08179074074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45984.08179074074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45984.08179074074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45984.08179074074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45984.08179074074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45984.08179074074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45984.08179074074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45984.08179074074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45984.08179074074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45984.08179074074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45984.08179074074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45984.08179074074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45984.08179074074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45984.08179074074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45984.08179074074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45984.08179074074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45984.08179074074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45984.08179074074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45984.08179074074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45984.08179074074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45984.08179074074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45984.08179074074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45984.08179074074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45984.08179074074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45984.08179074074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45984.08179074074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45984.08179074074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45984.08179074074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45984.08179074074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45984.08179074074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45984.08179074074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45984.08179074074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45984.08179074074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45984.08179074074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45984.08179074074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45984.08179074074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45984.08179074074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45984.08179074074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45984.08179074074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45984.08179074074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45984.08179074074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45984.08179074074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45984.08179074074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45984.08179074074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45984.08179074074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45984.08179074074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45984.08179074074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45984.08179074074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45984.08179074074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45984.08179074074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45984.08179074074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45984.08179074074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45984.08179074074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45984.08179074074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45984.08179074074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45984.08179074074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45984.08179074074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45984.08179074074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45984.08179074074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45984.08179074074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45984.08179074074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45984.08179074074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45984.08179074074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45984.08179074074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45984.08179074074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45984.08179074074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45984.08179074074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45984.08179074074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45984.08179074074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45984.08179074074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45984.08179074074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45984.08179074074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45984.08179074074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45984.08179074074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45984.08179074074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45984.08179074074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45984.08179074074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45984.08179074074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45984.08179074074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45984.08179074074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45984.08179074074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45984.08179074074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45984.08179074074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45984.08179074074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45984.08179074074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45984.08179074074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45984.08179074074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45984.08179074074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45984.08179074074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45984.08179074074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45984.08179074074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45984.08179074074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45984.08179074074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45984.08179074074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45984.08179074074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45984.08179074074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45984.08179074074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45984.08179074074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45984.08179074074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45984.08179074074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45984.08179074074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45984.08179074074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45984.08179074074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45984.08179074074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45984.08179074074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45984.08179074074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45984.08179074074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45984.08179074074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45984.08179074074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45984.08179074074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45984.08179074074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45984.08179074074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45984.08179074074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45984.08179074074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45984.08179074074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45984.08179074074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45984.08179074074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45984.08179074074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45984.08179074074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45984.08179074074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45984.08179074074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45984.08179074074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45984.08179074074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45984.08179074074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45984.08179074074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45984.08179074074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45984.08179074074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45984.08179074074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45984.08179074074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45984.08179074074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45984.08179074074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45984.08179074074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45984.08179074074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45984.08179074074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45984.08179074074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45984.08179074074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45984.08179074074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45984.08179074074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45984.08179074074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45984.08179074074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45984.08179074074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45984.08179074074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45984.08179074074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45984.08179074074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45984.08179074074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45984.08179074074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45984.08179074074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45984.08179074074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45984.08179074074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45984.08179074074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45984.08179074074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45984.08179074074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45984.08179074074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45984.08179074074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45984.08179074074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45984.08179074074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45984.08179074074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45984.08179074074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45984.08179074074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45984.08179074074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45984.08179074074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45984.08179074074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45984.08179074074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45984.08179074074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45984.08179074074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45984.08179074074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45984.08179074074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45984.08179074074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45984.08179074074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45984.08179074074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45984.08179074074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45984.08179074074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45984.08179074074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45984.08179074074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45984.08179074074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45984.08179074074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45984.08179074074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45984.08179074074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45984.08179074074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45984.08179074074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45984.08179074074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45984.08179074074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45984.08179074074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45984.08179074074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45984.08179074074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45984.08179074074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45984.08179074074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45984.08179074074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45984.08179074074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45984.08179074074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45984.08179074074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45984.08179074074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45984.08179074074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45984.08179074074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45984.08179074074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45984.08179074074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45984.08179074074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45984.08179074074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45984.08179074074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45984.08179074074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45984.08179074074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45984.08179074074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45984.08179074074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45984.08179074074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45984.08179074074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45984.08179074074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45984.08179074074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45984.08179074074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45984.08179074074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45984.08179074074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45984.08179074074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45984.08179074074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45984.08179074074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45984.08179074074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45984.08179074074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45984.08179074074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45984.08179074074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45984.08179074074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45984.08179074074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45984.08179074074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45984.08179074074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45984.08179074074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45984.08179074074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45984.08179074074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45984.08179074074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45984.08179074074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45984.08179074074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45984.08179074074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45984.08179074074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45984.08179074074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45984.08179074074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45984.08179074074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45984.08179074074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45984.08179074074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45984.08179074074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45984.08179074074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45984.08179074074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45984.08179074074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45984.08179074074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45984.08179074074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45984.08179074074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45984.08179074074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45984.08179074074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45984.08179074074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45984.08179074074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45984.08179074074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45984.08179074074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45984.08179074074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45984.08179074074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45984.08179074074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45984.08179074074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45984.08179074074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45984.08179074074</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92.24973055555165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57.892913425923325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35.420679629627557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6.566987500002142</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2.7084921296263929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45984.08179074074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45984.08179074074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45984.08179074074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45984.08179074074</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39126</v>
      </c>
      <c r="E12" s="109"/>
      <c r="F12" s="109"/>
      <c r="G12" s="111">
        <f ca="1">IFERROR(NOW()-F12,"")</f>
        <v>45984.08179074074</v>
      </c>
      <c r="H12" s="109"/>
      <c r="I12" s="109" t="str">
        <f>IFERROR(VLOOKUP(D12,DB!A:F,6,0),"")</f>
        <v>Generator-SG</v>
      </c>
      <c r="J12" s="109" t="str">
        <f>IFERROR(VLOOKUP(D12,DB!A:G,7,0),"")</f>
        <v>Dead</v>
      </c>
      <c r="K12" s="109"/>
      <c r="L12" s="109" t="str">
        <f>IFERROR(VLOOKUP(D12,DB!A:I,9,0),"")</f>
        <v>Latis</v>
      </c>
    </row>
    <row r="13" spans="1:13">
      <c r="A13" s="109"/>
      <c r="B13" s="109" t="str">
        <f>IFERROR(VLOOKUP(D13,DB!A:K,11,0),"")</f>
        <v/>
      </c>
      <c r="C13" s="109"/>
      <c r="D13" s="109"/>
      <c r="E13" s="109"/>
      <c r="F13" s="109"/>
      <c r="G13" s="111">
        <f ca="1">IFERROR(NOW()-F13,"")</f>
        <v>45984.08179074074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45984.08179074074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45984.08179074074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45984.08179074074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45984.08179074074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45984.08179074074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45984.08179074074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45984.08179074074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45984.08179074074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45984.08179074074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45984.08179074074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45984.08179074074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45984.08179074074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45984.08179074074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45984.08179074074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45984.08179074074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45984.08179074074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45984.08179074074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45984.08179074074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45984.08179074074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45984.08179074074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45984.08179074074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45984.08179074074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45984.08179074074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45984.08179074074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45984.08179074074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45984.08179074074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45984.08179074074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45984.08179074074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45984.08179074074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45984.08179074074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45984.08179074074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45984.08179074074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45984.08179074074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45984.08179074074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45984.08179074074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45984.08179074074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45984.08179074074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45984.08179074074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45984.08179074074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45984.08179074074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45984.08179074074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45984.08179074074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45984.08179074074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45984.08179074074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45984.08179074074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45984.08179074074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45984.08179074074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45984.08179074074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45984.08179074074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45984.08179074074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45984.08179074074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45984.08179074074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45984.08179074074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45984.08179074074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45984.08179074074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45984.08179074074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45984.08179074074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45984.08179074074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45984.08179074074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45984.08179074074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45984.08179074074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45984.08179074074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45984.08179074074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45984.08179074074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45984.08179074074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45984.08179074074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45984.08179074074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45984.08179074074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45984.08179074074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45984.08179074074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45984.08179074074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51" t="s">
        <v>38968</v>
      </c>
      <c r="E2" s="109" t="s">
        <v>39021</v>
      </c>
      <c r="F2" s="121">
        <v>45983.943680555552</v>
      </c>
      <c r="G2" s="104">
        <f t="shared" ref="G2:G12" ca="1" si="0">IFERROR(NOW()-F2,"-")</f>
        <v>0.13811018518754281</v>
      </c>
      <c r="H2" s="121">
        <v>45983.922696759262</v>
      </c>
      <c r="I2" s="119" t="str">
        <f>IFERROR(VLOOKUP(D2,DB!A:F,6,0),"")</f>
        <v>Generator-SG</v>
      </c>
      <c r="J2" s="119" t="str">
        <f>IFERROR(VLOOKUP(D2,DB!A:G,7,0),"")</f>
        <v>Vandalized</v>
      </c>
      <c r="K2" s="122" t="s">
        <v>39128</v>
      </c>
      <c r="L2" s="123" t="str">
        <f>IFERROR(VLOOKUP(D2,DB!A:I,9,0),"")</f>
        <v>Latis</v>
      </c>
    </row>
    <row r="3" spans="1:16382" ht="31.5" customHeight="1">
      <c r="A3" s="150" t="s">
        <v>39129</v>
      </c>
      <c r="B3" s="119" t="str">
        <f>IFERROR(VLOOKUP(D3,DB!A:K,11,0),"")</f>
        <v>R6</v>
      </c>
      <c r="C3" s="120">
        <v>1</v>
      </c>
      <c r="D3" s="119" t="s">
        <v>34762</v>
      </c>
      <c r="E3" s="109" t="s">
        <v>39021</v>
      </c>
      <c r="F3" s="121"/>
      <c r="G3" s="104">
        <f t="shared" ca="1" si="0"/>
        <v>45984.08179074074</v>
      </c>
      <c r="H3" s="121">
        <v>45983.993518518517</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45984.08179074074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45984.08179074074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45984.08179074074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45984.08179074074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45984.08179074074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45984.08179074074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45984.08179074074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45984.08179074074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45984.08179074074</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45984.08179074074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45984.08179074074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45984.08179074074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45984.08179074074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45984.08179074074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45984.08179074074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45984.08179074074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45984.08179074074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45984.08179074074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45984.08179074074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45984.08179074074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45984.08179074074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45984.08179074074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45984.08179074074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45984.08179074074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45984.08179074074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45984.08179074074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45984.08179074074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45984.08179074074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45984.08179074074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45984.08179074074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45984.08179074074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45984.08179074074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45984.08179074074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45984.08179074074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45984.08179074074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45984.08179074074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45984.08179074074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45984.08179074074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45984.08179074074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45984.08179074074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45984.08179074074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45984.08179074074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45984.08179074074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45984.08179074074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45984.08179074074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45984.08179074074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45984.08179074074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45984.08179074074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45984.08179074074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45984.08179074074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45984.08179074074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45984.08179074074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45984.08179074074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45984.08179074074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45984.08179074074</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45984.08179074074</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45984.08179074074</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45984.08179074074</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2025-11-22T22:58:35Z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