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378" documentId="13_ncr:1_{F6CB121F-512D-4AA6-A0C1-0FB36C537598}" xr6:coauthVersionLast="47" xr6:coauthVersionMax="47" xr10:uidLastSave="{86C03259-201F-4B79-90E9-75522BF738F8}"/>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8" i="1" l="1"/>
  <c r="J8" i="1"/>
  <c r="I8" i="1"/>
  <c r="B8" i="1"/>
  <c r="J6" i="2"/>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 i="5"/>
  <c r="G4" i="5"/>
  <c r="I4" i="5"/>
  <c r="J4" i="5"/>
  <c r="L4" i="5"/>
  <c r="L3" i="1"/>
  <c r="L4" i="1"/>
  <c r="L5" i="1"/>
  <c r="L6" i="1"/>
  <c r="L7" i="1"/>
  <c r="L9" i="1"/>
  <c r="L10" i="1"/>
  <c r="L11" i="1"/>
  <c r="L12" i="1"/>
  <c r="L13" i="1"/>
  <c r="L14" i="1"/>
  <c r="J3" i="1"/>
  <c r="J4" i="1"/>
  <c r="J5" i="1"/>
  <c r="J6" i="1"/>
  <c r="J7" i="1"/>
  <c r="J9" i="1"/>
  <c r="J10" i="1"/>
  <c r="J11" i="1"/>
  <c r="J12" i="1"/>
  <c r="J13" i="1"/>
  <c r="J14" i="1"/>
  <c r="I3" i="1"/>
  <c r="I4" i="1"/>
  <c r="I5" i="1"/>
  <c r="I6" i="1"/>
  <c r="I7" i="1"/>
  <c r="I9" i="1"/>
  <c r="I10" i="1"/>
  <c r="I11" i="1"/>
  <c r="I12" i="1"/>
  <c r="I13" i="1"/>
  <c r="I14" i="1"/>
  <c r="G3" i="1"/>
  <c r="G4" i="1"/>
  <c r="G5" i="1"/>
  <c r="G6" i="1"/>
  <c r="G7" i="1"/>
  <c r="G8" i="1"/>
  <c r="G9" i="1"/>
  <c r="G10" i="1"/>
  <c r="G11" i="1"/>
  <c r="G12" i="1"/>
  <c r="G13" i="1"/>
  <c r="G14" i="1"/>
  <c r="B3" i="1"/>
  <c r="B4" i="1"/>
  <c r="B5" i="1"/>
  <c r="B6" i="1"/>
  <c r="B7" i="1"/>
  <c r="B9" i="1"/>
  <c r="B10" i="1"/>
  <c r="B11" i="1"/>
  <c r="B12" i="1"/>
  <c r="B13" i="1"/>
  <c r="B1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<sst xmlns="http://schemas.openxmlformats.org/spreadsheetml/2006/main" count="180281" uniqueCount="39125">
  <si>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</si>
  <si>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</si>
  <si>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</si>
  <si>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</si>
  <si>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</si>
  <si>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</si>
  <si>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</si>
  <si>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</si>
  <si>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</si>
  <si>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</si>
  <si>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</si>
  <si>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</si>
  <si>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</si>
  <si>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</si>
  <si>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</si>
  <si>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</si>
  <si>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</si>
  <si>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</si>
  <si>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</si>
  <si>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</si>
  <si>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</si>
  <si>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</si>
  <si>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</si>
  <si>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</si>
  <si>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</si>
  <si>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</si>
  <si>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</si>
  <si>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</si>
  <si>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</si>
  <si>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</si>
  <si>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</si>
  <si>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</si>
  <si>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</si>
  <si>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</si>
  <si>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</si>
  <si>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</si>
  <si>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</si>
  <si>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</si>
  <si>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</si>
  <si>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</si>
  <si>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</si>
  <si>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</si>
  <si>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</si>
  <si>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</si>
  <si>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</si>
  <si>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</si>
  <si>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</si>
  <si>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</si>
  <si>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</si>
  <si>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</si>
  <si>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</si>
  <si>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</si>
  <si>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</si>
  <si>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</si>
  <si>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</si>
  <si>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</si>
  <si>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</si>
  <si>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</si>
  <si>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</si>
  <si>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</si>
  <si>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</si>
  <si>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</si>
  <si>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</si>
  <si>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</si>
  <si>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</si>
  <si>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</si>
  <si>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</si>
  <si>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</si>
  <si>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</si>
  <si>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</si>
  <si>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</si>
  <si>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</si>
  <si>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</si>
  <si>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</si>
  <si>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</si>
  <si>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</si>
  <si>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</si>
  <si>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</si>
  <si>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</si>
  <si>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</si>
  <si>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</si>
  <si>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</si>
  <si>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</si>
  <si>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</si>
  <si>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</si>
  <si>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</si>
  <si>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</si>
  <si>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</si>
  <si>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</si>
  <si>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</si>
  <si>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</si>
  <si>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</si>
  <si>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</si>
  <si>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</si>
  <si>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</si>
  <si>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</si>
  <si>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</si>
  <si>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</si>
  <si>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</si>
  <si>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</si>
  <si>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</si>
  <si>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</si>
  <si>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</si>
  <si>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</si>
  <si>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</si>
  <si>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</si>
  <si>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</si>
  <si>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</si>
  <si>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</si>
  <si>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</si>
  <si>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</si>
  <si>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</si>
  <si>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</si>
  <si>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</si>
  <si>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</si>
  <si>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</si>
  <si>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</si>
  <si>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</si>
  <si>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</si>
  <si>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</si>
  <si>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</si>
  <si>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</si>
  <si>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</si>
  <si>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</si>
  <si>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</si>
  <si>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</si>
  <si>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</si>
  <si>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</si>
  <si>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</si>
  <si>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</si>
  <si>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</si>
  <si>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</si>
  <si>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</si>
  <si>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</si>
  <si>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</si>
  <si>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</si>
  <si>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</si>
  <si>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</si>
  <si>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</si>
  <si>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</si>
  <si>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</si>
  <si>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</si>
  <si>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</si>
  <si>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</si>
  <si>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</si>
  <si>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</si>
  <si>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</si>
  <si>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</si>
  <si>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</si>
  <si>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</si>
  <si>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</si>
  <si>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</si>
  <si>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</si>
  <si>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</si>
  <si>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</si>
  <si>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</si>
  <si>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</si>
  <si>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</si>
  <si>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</si>
  <si>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</si>
  <si>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</si>
  <si>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</si>
  <si>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</si>
  <si>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</si>
  <si>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</si>
  <si>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</si>
  <si>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</si>
  <si>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</si>
  <si>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</si>
  <si>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</si>
  <si>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</si>
  <si>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</si>
  <si>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</si>
  <si>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</si>
  <si>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</si>
  <si>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</si>
  <si>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</si>
  <si>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</si>
  <si>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</si>
  <si>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</si>
  <si>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</si>
  <si>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</si>
  <si>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</si>
  <si>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</si>
  <si>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</si>
  <si>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</si>
  <si>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</si>
  <si>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</si>
  <si>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</si>
  <si>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</si>
  <si>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</si>
  <si>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</si>
  <si>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</si>
  <si>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</si>
  <si>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</si>
  <si>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</si>
  <si>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</si>
  <si>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</si>
  <si>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</si>
  <si>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</si>
  <si>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</si>
  <si>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</si>
  <si>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</si>
  <si>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</si>
  <si>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</si>
  <si>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</si>
  <si>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</si>
  <si>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</si>
  <si>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</si>
  <si>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</si>
  <si>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</si>
  <si>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</si>
  <si>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</si>
  <si>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</si>
  <si>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</si>
  <si>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</si>
  <si>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</si>
  <si>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</si>
  <si>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</si>
  <si>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</si>
  <si>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</si>
  <si>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</si>
  <si>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</si>
  <si>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</si>
  <si>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</si>
  <si>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</si>
  <si>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</si>
  <si>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</si>
  <si>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</si>
  <si>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</si>
  <si>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</si>
  <si>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</si>
  <si>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</si>
  <si>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</si>
  <si>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</si>
  <si>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</si>
  <si>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</si>
  <si>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</si>
  <si>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</si>
  <si>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</si>
  <si>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</si>
  <si>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</si>
  <si>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</si>
  <si>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</si>
  <si>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</si>
  <si>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</si>
  <si>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</si>
  <si>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</si>
  <si>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</si>
  <si>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</si>
  <si>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</si>
  <si>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</si>
  <si>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</si>
  <si>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</si>
  <si>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</si>
  <si>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</si>
  <si>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</si>
  <si>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</si>
  <si>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</si>
  <si>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</si>
  <si>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</si>
  <si>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</si>
  <si>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</si>
  <si>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</si>
  <si>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</si>
  <si>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</si>
  <si>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</si>
  <si>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</si>
  <si>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</si>
  <si>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</si>
  <si>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</si>
  <si>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</si>
  <si>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</si>
  <si>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</si>
  <si>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</si>
  <si>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</si>
  <si>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</si>
  <si>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</si>
  <si>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</si>
  <si>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</si>
  <si>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</si>
  <si>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</si>
  <si>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</si>
  <si>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</si>
  <si>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</si>
  <si>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</si>
  <si>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</si>
  <si>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</si>
  <si>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</si>
  <si>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</si>
  <si>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</si>
  <si>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</si>
  <si>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</si>
  <si>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</si>
  <si>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</si>
  <si>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</si>
  <si>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</si>
  <si>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</si>
  <si>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</si>
  <si>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</si>
  <si>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</si>
  <si>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</si>
  <si>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</si>
  <si>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</si>
  <si>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</si>
  <si>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</si>
  <si>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</si>
  <si>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</si>
  <si>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</si>
  <si>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</si>
  <si>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</si>
  <si>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</si>
  <si>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</si>
  <si>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</si>
  <si>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</si>
  <si>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</si>
  <si>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</si>
  <si>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</si>
  <si>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</si>
  <si>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</si>
  <si>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</si>
  <si>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</si>
  <si>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</si>
  <si>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</si>
  <si>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</si>
  <si>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</si>
  <si>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</si>
  <si>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</si>
  <si>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</si>
  <si>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</si>
  <si>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</si>
  <si>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</si>
  <si>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</si>
  <si>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</si>
  <si>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</si>
  <si>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</si>
  <si>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</si>
  <si>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</si>
  <si>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</si>
  <si>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</si>
  <si>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</si>
  <si>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</si>
  <si>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</si>
  <si>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</si>
  <si>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</si>
  <si>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</si>
  <si>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</si>
  <si>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</si>
  <si>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</si>
  <si>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</si>
  <si>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</si>
  <si>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</si>
  <si>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</si>
  <si>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</si>
  <si>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</si>
  <si>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</si>
  <si>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</si>
  <si>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</si>
  <si>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</si>
  <si>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</si>
  <si>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</si>
  <si>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</si>
  <si>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</si>
  <si>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</si>
  <si>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</si>
  <si>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</si>
  <si>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</si>
  <si>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</si>
  <si>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</si>
  <si>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</si>
  <si>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</si>
  <si>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</si>
  <si>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</si>
  <si>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</si>
  <si>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</si>
  <si>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</si>
  <si>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</si>
  <si>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</si>
  <si>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</si>
  <si>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</si>
  <si>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</si>
  <si>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</si>
  <si>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</si>
  <si>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</si>
  <si>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</si>
  <si>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</si>
  <si>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</si>
  <si>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</si>
  <si>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</si>
  <si>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</si>
  <si>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</si>
  <si>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</si>
  <si>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</si>
  <si>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</si>
  <si>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</si>
  <si>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</si>
  <si>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</si>
  <si>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</si>
  <si>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</si>
  <si>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</si>
  <si>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</si>
  <si>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</si>
  <si>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</si>
  <si>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</si>
  <si>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</si>
  <si>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</si>
  <si>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</si>
  <si>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</si>
  <si>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</si>
  <si>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</si>
  <si>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</si>
  <si>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</si>
  <si>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</si>
  <si>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</si>
  <si>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</si>
  <si>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</si>
  <si>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</si>
  <si>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</si>
  <si>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</si>
  <si>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</si>
  <si>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</si>
  <si>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</si>
  <si>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</si>
  <si>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</si>
  <si>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</si>
  <si>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</si>
  <si>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</si>
  <si>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</si>
  <si>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</si>
  <si>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</si>
  <si>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</si>
  <si>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</si>
  <si>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</si>
  <si>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</si>
  <si>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</si>
  <si>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</si>
  <si>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</si>
  <si>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</si>
  <si>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</si>
  <si>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</si>
  <si>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</si>
  <si>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</si>
  <si>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</si>
  <si>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</si>
  <si>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</si>
  <si>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</si>
  <si>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</si>
  <si>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</si>
  <si>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</si>
  <si>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</si>
  <si>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</si>
  <si>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</si>
  <si>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</si>
  <si>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</si>
  <si>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</si>
  <si>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</si>
  <si>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</si>
  <si>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</si>
  <si>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</si>
  <si>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</si>
  <si>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</si>
  <si>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</si>
  <si>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</si>
  <si>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</si>
  <si>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</si>
  <si>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</si>
  <si>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</si>
  <si>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</si>
  <si>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</si>
  <si>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</si>
  <si>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</si>
  <si>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</si>
  <si>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</si>
  <si>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</si>
  <si>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</si>
  <si>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</si>
  <si>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</si>
  <si>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</si>
  <si>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</si>
  <si>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</si>
  <si>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</si>
  <si>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</si>
  <si>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</si>
  <si>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</si>
  <si>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</si>
  <si>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</si>
  <si>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</si>
  <si>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</si>
  <si>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</si>
  <si>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</si>
  <si>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</si>
  <si>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</si>
  <si>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</si>
  <si>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</si>
  <si>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</si>
  <si>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</si>
  <si>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</si>
  <si>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</si>
  <si>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</si>
  <si>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</si>
  <si>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</si>
  <si>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</si>
  <si>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</si>
  <si>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</si>
  <si>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</si>
  <si>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</si>
  <si>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</si>
  <si>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</si>
  <si>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</si>
  <si>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</si>
  <si>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</si>
  <si>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</si>
  <si>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</si>
  <si>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</si>
  <si>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</si>
  <si>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</si>
  <si>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</si>
  <si>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</si>
  <si>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</si>
  <si>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</si>
  <si>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</si>
  <si>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</si>
  <si>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</si>
  <si>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</si>
  <si>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</si>
  <si>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</si>
  <si>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</si>
  <si>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</si>
  <si>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</si>
  <si>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</si>
  <si>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</si>
  <si>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</si>
  <si>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</si>
  <si>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</si>
  <si>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</si>
  <si>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</si>
  <si>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</si>
  <si>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</si>
  <si>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</si>
  <si>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</si>
  <si>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</si>
  <si>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</si>
  <si>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</si>
  <si>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</si>
  <si>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</si>
  <si>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</si>
  <si>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</si>
  <si>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</si>
  <si>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</si>
  <si>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</si>
  <si>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</si>
  <si>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</si>
  <si>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</si>
  <si>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</si>
  <si>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</si>
  <si>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</si>
  <si>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</si>
  <si>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</si>
  <si>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</si>
  <si>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</si>
  <si>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</si>
  <si>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</si>
  <si>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</si>
  <si>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</si>
  <si>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</si>
  <si>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</si>
  <si>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</si>
  <si>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</si>
  <si>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</si>
  <si>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</si>
  <si>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</si>
  <si>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</si>
  <si>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</si>
  <si>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</si>
  <si>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</si>
  <si>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</si>
  <si>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</si>
  <si>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</si>
  <si>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</si>
  <si>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</si>
  <si>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</si>
  <si>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</si>
  <si>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</si>
  <si>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</si>
  <si>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</si>
  <si>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</si>
  <si>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</si>
  <si>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</si>
  <si>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</si>
  <si>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</si>
  <si>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</si>
  <si>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</si>
  <si>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</si>
  <si>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</si>
  <si>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</si>
  <si>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</si>
  <si>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</si>
  <si>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</si>
  <si>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</si>
  <si>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</si>
  <si>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</si>
  <si>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</si>
  <si>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</si>
  <si>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</si>
  <si>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</si>
  <si>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</si>
  <si>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</si>
  <si>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</si>
  <si>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</si>
  <si>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</si>
  <si>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</si>
  <si>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</si>
  <si>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</si>
  <si>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</si>
  <si>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</si>
  <si>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</si>
  <si>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</si>
  <si>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</si>
  <si>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</si>
  <si>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</si>
  <si>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</si>
  <si>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</si>
  <si>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</si>
  <si>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</si>
  <si>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</si>
  <si>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</si>
  <si>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</si>
  <si>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</si>
  <si>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</si>
  <si>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</si>
  <si>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</si>
  <si>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</si>
  <si>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</si>
  <si>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</si>
  <si>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</si>
  <si>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</si>
  <si>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</si>
  <si>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</si>
  <si>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</si>
  <si>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</si>
  <si>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</si>
  <si>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</si>
  <si>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</si>
  <si>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</si>
  <si>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</si>
  <si>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</si>
  <si>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</si>
  <si>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</si>
  <si>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</si>
  <si>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</si>
  <si>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</si>
  <si>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</si>
  <si>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</si>
  <si>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</si>
  <si>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</si>
  <si>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</si>
  <si>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</si>
  <si>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</si>
  <si>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</si>
  <si>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</si>
  <si>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</si>
  <si>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</si>
  <si>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</si>
  <si>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</si>
  <si>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</si>
  <si>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</si>
  <si>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</si>
  <si>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</si>
  <si>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</si>
  <si>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</si>
  <si>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</si>
  <si>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</si>
  <si>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</si>
  <si>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</si>
  <si>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</si>
  <si>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</si>
  <si>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</si>
  <si>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</si>
  <si>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</si>
  <si>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</si>
  <si>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</si>
  <si>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</si>
  <si>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</si>
  <si>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</si>
  <si>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</si>
  <si>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</si>
  <si>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</si>
  <si>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</si>
  <si>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</si>
  <si>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</si>
  <si>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</si>
  <si>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</si>
  <si>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</si>
  <si>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</si>
  <si>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</si>
  <si>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</si>
  <si>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</si>
  <si>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</si>
  <si>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</si>
  <si>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</si>
  <si>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</si>
  <si>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</si>
  <si>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</si>
  <si>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</si>
  <si>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</si>
  <si>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</si>
  <si>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</si>
  <si>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</si>
  <si>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</si>
  <si>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</si>
  <si>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</si>
  <si>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</si>
  <si>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</si>
  <si>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</si>
  <si>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</si>
  <si>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</si>
  <si>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</si>
  <si>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</si>
  <si>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</si>
  <si>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</si>
  <si>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</si>
  <si>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</si>
  <si>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</si>
  <si>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</si>
  <si>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</si>
  <si>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</si>
  <si>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</si>
  <si>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</si>
  <si>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</si>
  <si>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</si>
  <si>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</si>
  <si>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</si>
  <si>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</si>
  <si>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</si>
  <si>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</si>
  <si>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</si>
  <si>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</si>
  <si>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</si>
  <si>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</si>
  <si>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</si>
  <si>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</si>
  <si>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</si>
  <si>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</si>
  <si>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</si>
  <si>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</si>
  <si>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</si>
  <si>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</si>
  <si>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</si>
  <si>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</si>
  <si>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</si>
  <si>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</si>
  <si>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</si>
  <si>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</si>
  <si>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</si>
  <si>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</si>
  <si>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</si>
  <si>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</si>
  <si>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</si>
  <si>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</si>
  <si>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</si>
  <si>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</si>
  <si>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</si>
  <si>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</si>
  <si>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</si>
  <si>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</si>
  <si>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</si>
  <si>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</si>
  <si>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</si>
  <si>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</si>
  <si>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</si>
  <si>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</si>
  <si>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</si>
  <si>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</si>
  <si>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</si>
  <si>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</si>
  <si>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</si>
  <si>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</si>
  <si>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</si>
  <si>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</si>
  <si>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</si>
  <si>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</si>
  <si>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</si>
  <si>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</si>
  <si>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</si>
  <si>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</si>
  <si>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</si>
  <si>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</si>
  <si>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</si>
  <si>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</si>
  <si>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</si>
  <si>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</si>
  <si>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</si>
  <si>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</si>
  <si>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</si>
  <si>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</si>
  <si>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</si>
  <si>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</si>
  <si>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</si>
  <si>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</si>
  <si>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</si>
  <si>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</si>
  <si>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</si>
  <si>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</si>
  <si>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</si>
  <si>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</si>
  <si>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</si>
  <si>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</si>
  <si>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</si>
  <si>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</si>
  <si>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</si>
  <si>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</si>
  <si>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</si>
  <si>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</si>
  <si>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</si>
  <si>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</si>
  <si>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</si>
  <si>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</si>
  <si>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</si>
  <si>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</si>
  <si>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</si>
  <si>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</si>
  <si>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</si>
  <si>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</si>
  <si>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</si>
  <si>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</si>
  <si>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</si>
  <si>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</si>
  <si>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</si>
  <si>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</si>
  <si>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</si>
  <si>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</si>
  <si>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</si>
  <si>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</si>
  <si>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</si>
  <si>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</si>
  <si>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</si>
  <si>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</si>
  <si>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</si>
  <si>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</si>
  <si>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</si>
  <si>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</si>
  <si>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</si>
  <si>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</si>
  <si>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</si>
  <si>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</si>
  <si>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</si>
  <si>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</si>
  <si>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</si>
  <si>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</si>
  <si>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</si>
  <si>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</si>
  <si>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</si>
  <si>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</si>
  <si>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</si>
  <si>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</si>
  <si>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</si>
  <si>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</si>
  <si>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</si>
  <si>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</si>
  <si>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</si>
  <si>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</si>
  <si>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</si>
  <si>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</si>
  <si>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</si>
  <si>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</si>
  <si>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</si>
  <si>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</si>
  <si>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</si>
  <si>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</si>
  <si>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</si>
  <si>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</si>
  <si>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</si>
  <si>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</si>
  <si>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</si>
  <si>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</si>
  <si>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</si>
  <si>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</si>
  <si>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</si>
  <si>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</si>
  <si>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</si>
  <si>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</si>
  <si>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</si>
  <si>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</si>
  <si>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</si>
  <si>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</si>
  <si>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</si>
  <si>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</si>
  <si>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</si>
  <si>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</si>
  <si>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</si>
  <si>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</si>
  <si>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</si>
  <si>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</si>
  <si>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</si>
  <si>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</si>
  <si>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</si>
  <si>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</si>
  <si>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</si>
  <si>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</si>
  <si>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</si>
  <si>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</si>
  <si>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</si>
  <si>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</si>
  <si>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</si>
  <si>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</si>
  <si>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</si>
  <si>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</si>
  <si>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</si>
  <si>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</si>
  <si>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</si>
  <si>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</si>
  <si>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</si>
  <si>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</si>
  <si>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</si>
  <si>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</si>
  <si>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</si>
  <si>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</si>
  <si>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</si>
  <si>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</si>
  <si>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</si>
  <si>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</si>
  <si>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</si>
  <si>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</si>
  <si>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</si>
  <si>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</si>
  <si>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</si>
  <si>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</si>
  <si>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</si>
  <si>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</si>
  <si>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</si>
  <si>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</si>
  <si>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</si>
  <si>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</si>
  <si>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</si>
  <si>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</si>
  <si>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</si>
  <si>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</si>
  <si>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</si>
  <si>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</si>
  <si>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</si>
  <si>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</si>
  <si>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</si>
  <si>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</si>
  <si>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</si>
  <si>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</si>
  <si>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</si>
  <si>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</si>
  <si>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</si>
  <si>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</si>
  <si>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</si>
  <si>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</si>
  <si>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</si>
  <si>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</si>
  <si>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</si>
  <si>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</si>
  <si>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</si>
  <si>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</si>
  <si>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</si>
  <si>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</si>
  <si>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</si>
  <si>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</si>
  <si>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</si>
  <si>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</si>
  <si>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</si>
  <si>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</si>
  <si>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</si>
  <si>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</si>
  <si>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</si>
  <si>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</si>
  <si>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</si>
  <si>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</si>
  <si>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</si>
  <si>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</si>
  <si>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</si>
  <si>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</si>
  <si>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</si>
  <si>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</si>
  <si>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</si>
  <si>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</si>
  <si>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</si>
  <si>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</si>
  <si>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</si>
  <si>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</si>
  <si>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</si>
  <si>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</si>
  <si>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</si>
  <si>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</si>
  <si>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</si>
  <si>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</si>
  <si>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</si>
  <si>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</si>
  <si>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</si>
  <si>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</si>
  <si>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</si>
  <si>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</si>
  <si>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</si>
  <si>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</si>
  <si>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</si>
  <si>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</si>
  <si>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</si>
  <si>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</si>
  <si>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</si>
  <si>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</si>
  <si>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</si>
  <si>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</si>
  <si>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</si>
  <si>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</si>
  <si>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</si>
  <si>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</si>
  <si>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</si>
  <si>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</si>
  <si>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</si>
  <si>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</si>
  <si>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</si>
  <si>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</si>
  <si>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</si>
  <si>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</si>
  <si>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</si>
  <si>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</si>
  <si>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</si>
  <si>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</si>
  <si>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</si>
  <si>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</si>
  <si>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</si>
  <si>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</si>
  <si>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</si>
  <si>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</si>
  <si>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</si>
  <si>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</si>
  <si>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</si>
  <si>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</si>
  <si>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</si>
  <si>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</si>
  <si>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</si>
  <si>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</si>
  <si>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</si>
  <si>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</si>
  <si>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</si>
  <si>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</si>
  <si>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</si>
  <si>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</si>
  <si>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</si>
  <si>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</si>
  <si>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</si>
  <si>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</si>
  <si>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</si>
  <si>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</si>
  <si>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</si>
  <si>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</si>
  <si>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</si>
  <si>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</si>
  <si>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</si>
  <si>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</si>
  <si>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</si>
  <si>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</si>
  <si>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</si>
  <si>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</si>
  <si>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</si>
  <si>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</si>
  <si>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</si>
  <si>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</si>
  <si>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</si>
  <si>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</si>
  <si>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</si>
  <si>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</si>
  <si>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</si>
  <si>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</si>
  <si>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</si>
  <si>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</si>
  <si>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</si>
  <si>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</si>
  <si>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</si>
  <si>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</si>
  <si>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</si>
  <si>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</si>
  <si>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</si>
  <si>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</si>
  <si>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</si>
  <si>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</si>
  <si>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</si>
  <si>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</si>
  <si>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</si>
  <si>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</si>
  <si>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</si>
  <si>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</si>
  <si>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</si>
  <si>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</si>
  <si>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</si>
  <si>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</si>
  <si>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</si>
  <si>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</si>
  <si>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</si>
  <si>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</si>
  <si>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</si>
  <si>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</si>
  <si>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</si>
  <si>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</si>
  <si>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</si>
  <si>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</si>
  <si>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</si>
  <si>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</si>
  <si>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</si>
  <si>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</si>
  <si>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</si>
  <si>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</si>
  <si>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</si>
  <si>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</si>
  <si>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</si>
  <si>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</si>
  <si>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</si>
  <si>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</si>
  <si>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</si>
  <si>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</si>
  <si>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</si>
  <si>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</si>
  <si>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</si>
  <si>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</si>
  <si>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</si>
  <si>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</si>
  <si>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</si>
  <si>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</si>
  <si>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</si>
  <si>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</si>
  <si>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</si>
  <si>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</si>
  <si>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</si>
  <si>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</si>
  <si>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</si>
  <si>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</si>
  <si>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</si>
  <si>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</si>
  <si>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</si>
  <si>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</si>
  <si>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</si>
  <si>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</si>
  <si>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</si>
  <si>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</si>
  <si>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</si>
  <si>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</si>
  <si>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</si>
  <si>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</si>
  <si>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</si>
  <si>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</si>
  <si>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</si>
  <si>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</si>
  <si>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</si>
  <si>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</si>
  <si>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</si>
  <si>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</si>
  <si>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</si>
  <si>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</si>
  <si>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</si>
  <si>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</si>
  <si>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</si>
  <si>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</si>
  <si>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</si>
  <si>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</si>
  <si>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</si>
  <si>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</si>
  <si>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</si>
  <si>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</si>
  <si>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</si>
  <si>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</si>
  <si>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</si>
  <si>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</si>
  <si>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</si>
  <si>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</si>
  <si>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</si>
  <si>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</si>
  <si>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</si>
  <si>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</si>
  <si>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</si>
  <si>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</si>
  <si>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</si>
  <si>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</si>
  <si>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</si>
  <si>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</si>
  <si>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</si>
  <si>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</si>
  <si>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</si>
  <si>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</si>
  <si>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</si>
  <si>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</si>
  <si>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</si>
  <si>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</si>
  <si>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</si>
  <si>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</si>
  <si>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</si>
  <si>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</si>
  <si>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</si>
  <si>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</si>
  <si>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</si>
  <si>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</si>
  <si>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</si>
  <si>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</si>
  <si>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</si>
  <si>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</si>
  <si>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</si>
  <si>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</si>
  <si>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</si>
  <si>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</si>
  <si>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</si>
  <si>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</si>
  <si>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</si>
  <si>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</si>
  <si>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</si>
  <si>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</si>
  <si>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</si>
  <si>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</si>
  <si>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</si>
  <si>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</si>
  <si>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</si>
  <si>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</si>
  <si>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</si>
  <si>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</si>
  <si>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</si>
  <si>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</si>
  <si>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</si>
  <si>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</si>
  <si>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</si>
  <si>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</si>
  <si>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</si>
  <si>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</si>
  <si>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</si>
  <si>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</si>
  <si>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</si>
  <si>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</si>
  <si>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</si>
  <si>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</si>
  <si>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</si>
  <si>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</si>
  <si>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</si>
  <si>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</si>
  <si>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</si>
  <si>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</si>
  <si>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</si>
  <si>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</si>
  <si>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</si>
  <si>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</si>
  <si>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</si>
  <si>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</si>
  <si>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</si>
  <si>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</si>
  <si>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</si>
  <si>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</si>
  <si>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</si>
  <si>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</si>
  <si>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</si>
  <si>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</si>
  <si>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</si>
  <si>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</si>
  <si>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</si>
  <si>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</si>
  <si>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</si>
  <si>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</si>
  <si>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</si>
  <si>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</si>
  <si>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</si>
  <si>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</si>
  <si>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</si>
  <si>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</si>
  <si>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</si>
  <si>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</si>
  <si>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</si>
  <si>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</si>
  <si>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</si>
  <si>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</si>
  <si>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</si>
  <si>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</si>
  <si>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</si>
  <si>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</si>
  <si>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</si>
  <si>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</si>
  <si>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</si>
  <si>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</si>
  <si>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</si>
  <si>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</si>
  <si>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</si>
  <si>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</si>
  <si>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</si>
  <si>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</si>
  <si>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</si>
  <si>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</si>
  <si>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</si>
  <si>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</si>
  <si>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</si>
  <si>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</si>
  <si>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</si>
  <si>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</si>
  <si>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</si>
  <si>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</si>
  <si>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</si>
  <si>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</si>
  <si>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</si>
  <si>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</si>
  <si>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</si>
  <si>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</si>
  <si>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</si>
  <si>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</si>
  <si>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</si>
  <si>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</si>
  <si>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</si>
  <si>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</si>
  <si>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</si>
  <si>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</si>
  <si>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</si>
  <si>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</si>
  <si>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</si>
  <si>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</si>
  <si>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</si>
  <si>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</si>
  <si>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</si>
  <si>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</si>
  <si>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</si>
  <si>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</si>
  <si>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</si>
  <si>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</si>
  <si>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</si>
  <si>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</si>
  <si>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</si>
  <si>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</si>
  <si>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</si>
  <si>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</si>
  <si>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</si>
  <si>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</si>
  <si>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</si>
  <si>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</si>
  <si>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</si>
  <si>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</si>
  <si>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</si>
  <si>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</si>
  <si>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</si>
  <si>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</si>
  <si>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</si>
  <si>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</si>
  <si>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</si>
  <si>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</si>
  <si>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</si>
  <si>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</si>
  <si>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</si>
  <si>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</si>
  <si>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</si>
  <si>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</si>
  <si>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</si>
  <si>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</si>
  <si>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</si>
  <si>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</si>
  <si>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</si>
  <si>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</si>
  <si>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</si>
  <si>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</si>
  <si>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</si>
  <si>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</si>
  <si>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</si>
  <si>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</si>
  <si>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</si>
  <si>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</si>
  <si>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</si>
  <si>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</si>
  <si>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</si>
  <si>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</si>
  <si>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</si>
  <si>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</si>
  <si>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</si>
  <si>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</si>
  <si>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</si>
  <si>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</si>
  <si>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</si>
  <si>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</si>
  <si>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</si>
  <si>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</si>
  <si>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</si>
  <si>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</si>
  <si>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</si>
  <si>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</si>
  <si>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</si>
  <si>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</si>
  <si>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</si>
  <si>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</si>
  <si>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</si>
  <si>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</si>
  <si>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</si>
  <si>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</si>
  <si>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</si>
  <si>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</si>
  <si>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</si>
  <si>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</si>
  <si>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</si>
  <si>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</si>
  <si>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</si>
  <si>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</si>
  <si>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</si>
  <si>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</si>
  <si>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</si>
  <si>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</si>
  <si>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</si>
  <si>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</si>
  <si>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</si>
  <si>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</si>
  <si>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</si>
  <si>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</si>
  <si>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</si>
  <si>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</si>
  <si>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</si>
  <si>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</si>
  <si>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</si>
  <si>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</si>
  <si>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</si>
  <si>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</si>
  <si>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</si>
  <si>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</si>
  <si>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</si>
  <si>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</si>
  <si>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</si>
  <si>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</si>
  <si>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</si>
  <si>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</si>
  <si>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</si>
  <si>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</si>
  <si>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</si>
  <si>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</si>
  <si>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</si>
  <si>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</si>
  <si>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</si>
  <si>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</si>
  <si>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</si>
  <si>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</si>
  <si>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</si>
  <si>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</si>
  <si>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</si>
  <si>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</si>
  <si>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</si>
  <si>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</si>
  <si>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</si>
  <si>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</si>
  <si>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</si>
  <si>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</si>
  <si>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</si>
  <si>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</si>
  <si>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</si>
  <si>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</si>
  <si>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</si>
  <si>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</si>
  <si>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</si>
  <si>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</si>
  <si>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</si>
  <si>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</si>
  <si>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</si>
  <si>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</si>
  <si>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</si>
  <si>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</si>
  <si>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</si>
  <si>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</si>
  <si>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</si>
  <si>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</si>
  <si>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</si>
  <si>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</si>
  <si>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</si>
  <si>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</si>
  <si>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</si>
  <si>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</si>
  <si>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</si>
  <si>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</si>
  <si>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</si>
  <si>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</si>
  <si>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</si>
  <si>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</si>
  <si>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</si>
  <si>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</si>
  <si>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</si>
  <si>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</si>
  <si>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</si>
  <si>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</si>
  <si>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</si>
  <si>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</si>
  <si>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</si>
  <si>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</si>
  <si>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</si>
  <si>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</si>
  <si>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</si>
  <si>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</si>
  <si>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</si>
  <si>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</si>
  <si>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</si>
  <si>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</si>
  <si>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</si>
  <si>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</si>
  <si>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</si>
  <si>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</si>
  <si>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</si>
  <si>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</si>
  <si>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</si>
  <si>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</si>
  <si>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</si>
  <si>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</si>
  <si>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</si>
  <si>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</si>
  <si>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</si>
  <si>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</si>
  <si>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</si>
  <si>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</si>
  <si>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</si>
  <si>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</si>
  <si>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</si>
  <si>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</si>
  <si>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</si>
  <si>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</si>
  <si>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</si>
  <si>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</si>
  <si>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</si>
  <si>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</si>
  <si>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</si>
  <si>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</si>
  <si>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</si>
  <si>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</si>
  <si>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</si>
  <si>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</si>
  <si>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</si>
  <si>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</si>
  <si>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</si>
  <si>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</si>
  <si>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</si>
  <si>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</si>
  <si>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</si>
  <si>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</si>
  <si>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</si>
  <si>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</si>
  <si>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</si>
  <si>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</si>
  <si>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</si>
  <si>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</si>
  <si>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</si>
  <si>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</si>
  <si>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</si>
  <si>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</si>
  <si>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</si>
  <si>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</si>
  <si>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</si>
  <si>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</si>
  <si>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</si>
  <si>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</si>
  <si>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</si>
  <si>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</si>
  <si>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</si>
  <si>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</si>
  <si>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</si>
  <si>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</si>
  <si>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</si>
  <si>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</si>
  <si>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</si>
  <si>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</si>
  <si>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</si>
  <si>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</si>
  <si>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</si>
  <si>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</si>
  <si>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</si>
  <si>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</si>
  <si>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</si>
  <si>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</si>
  <si>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</si>
  <si>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</si>
  <si>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</si>
  <si>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</si>
  <si>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</si>
  <si>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</si>
  <si>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</si>
  <si>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</si>
  <si>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</si>
  <si>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</si>
  <si>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</si>
  <si>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</si>
  <si>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</si>
  <si>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</si>
  <si>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</si>
  <si>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</si>
  <si>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</si>
  <si>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</si>
  <si>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</si>
  <si>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</si>
  <si>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</si>
  <si>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</si>
  <si>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</si>
  <si>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</si>
  <si>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</si>
  <si>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</si>
  <si>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</si>
  <si>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</si>
  <si>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</si>
  <si>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</si>
  <si>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</si>
  <si>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</si>
  <si>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</si>
  <si>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</si>
  <si>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</si>
  <si>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</si>
  <si>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</si>
  <si>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</si>
  <si>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</si>
  <si>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</si>
  <si>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</si>
  <si>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</si>
  <si>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</si>
  <si>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</si>
  <si>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</si>
  <si>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</si>
  <si>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</si>
  <si>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</si>
  <si>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</si>
  <si>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</si>
  <si>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</si>
  <si>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</si>
  <si>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</si>
  <si>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</si>
  <si>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</si>
  <si>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</si>
  <si>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</si>
  <si>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</si>
  <si>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</si>
  <si>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</si>
  <si>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</si>
  <si>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</si>
  <si>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</si>
  <si>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</si>
  <si>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</si>
  <si>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</si>
  <si>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</si>
  <si>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</si>
  <si>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</si>
  <si>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</si>
  <si>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</si>
  <si>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</si>
  <si>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</si>
  <si>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</si>
  <si>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</si>
  <si>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</si>
  <si>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</si>
  <si>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</si>
  <si>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</si>
  <si>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</si>
  <si>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</si>
  <si>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</si>
  <si>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</si>
  <si>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</si>
  <si>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</si>
  <si>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</si>
  <si>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</si>
  <si>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</si>
  <si>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</si>
  <si>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</si>
  <si>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</si>
  <si>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</si>
  <si>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</si>
  <si>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</si>
  <si>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</si>
  <si>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</si>
  <si>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</si>
  <si>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</si>
  <si>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</si>
  <si>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</si>
  <si>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</si>
  <si>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</si>
  <si>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</si>
  <si>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</si>
  <si>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</si>
  <si>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</si>
  <si>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</si>
  <si>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</si>
  <si>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</si>
  <si>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</si>
  <si>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</si>
  <si>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</si>
  <si>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</si>
  <si>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</si>
  <si>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</si>
  <si>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</si>
  <si>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</si>
  <si>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</si>
  <si>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</si>
  <si>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</si>
  <si>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</si>
  <si>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</si>
  <si>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</si>
  <si>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</si>
  <si>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</si>
  <si>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</si>
  <si>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</si>
  <si>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</si>
  <si>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</si>
  <si>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</si>
  <si>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</si>
  <si>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</si>
  <si>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</si>
  <si>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</si>
  <si>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</si>
  <si>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</si>
  <si>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</si>
  <si>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</si>
  <si>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</si>
  <si>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</si>
  <si>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</si>
  <si>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</si>
  <si>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</si>
  <si>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</si>
  <si>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</si>
  <si>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</si>
  <si>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</si>
  <si>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</si>
  <si>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</si>
  <si>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</si>
  <si>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</si>
  <si>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</si>
  <si>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</si>
  <si>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</si>
  <si>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</si>
  <si>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</si>
  <si>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</si>
  <si>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</si>
  <si>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</si>
  <si>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</si>
  <si>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</si>
  <si>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</si>
  <si>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</si>
  <si>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</si>
  <si>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</si>
  <si>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</si>
  <si>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</si>
  <si>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</si>
  <si>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</si>
  <si>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</si>
  <si>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</si>
  <si>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</si>
  <si>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</si>
  <si>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</si>
  <si>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</si>
  <si>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</si>
  <si>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</si>
  <si>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</si>
  <si>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</si>
  <si>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</si>
  <si>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</si>
  <si>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</si>
  <si>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</si>
  <si>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</si>
  <si>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</si>
  <si>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</si>
  <si>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</si>
  <si>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</si>
  <si>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</si>
  <si>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</si>
  <si>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</si>
  <si>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</si>
  <si>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</si>
  <si>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</si>
  <si>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</si>
  <si>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</si>
  <si>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</si>
  <si>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</si>
  <si>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</si>
  <si>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</si>
  <si>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</si>
  <si>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</si>
  <si>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</si>
  <si>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</si>
  <si>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</si>
  <si>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</si>
  <si>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</si>
  <si>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</si>
  <si>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</si>
  <si>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</si>
  <si>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</si>
  <si>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</si>
  <si>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</si>
  <si>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</si>
  <si>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</si>
  <si>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</si>
  <si>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</si>
  <si>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</si>
  <si>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</si>
  <si>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</si>
  <si>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</si>
  <si>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</si>
  <si>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</si>
  <si>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</si>
  <si>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</si>
  <si>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</si>
  <si>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</si>
  <si>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</si>
  <si>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</si>
  <si>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</si>
  <si>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</si>
  <si>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</si>
  <si>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</si>
  <si>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</si>
  <si>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</si>
  <si>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</si>
  <si>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</si>
  <si>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</si>
  <si>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</si>
  <si>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</si>
  <si>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</si>
  <si>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</si>
  <si>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</si>
  <si>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</si>
  <si>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</si>
  <si>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</si>
  <si>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</si>
  <si>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</si>
  <si>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</si>
  <si>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</si>
  <si>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</si>
  <si>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</si>
  <si>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</si>
  <si>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</si>
  <si>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</si>
  <si>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</si>
  <si>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</si>
  <si>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</si>
  <si>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</si>
  <si>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</si>
  <si>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</si>
  <si>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</si>
  <si>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</si>
  <si>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</si>
  <si>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</si>
  <si>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</si>
  <si>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</si>
  <si>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</si>
  <si>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</si>
  <si>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</si>
  <si>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</si>
  <si>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</si>
  <si>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</si>
  <si>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</si>
  <si>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</si>
  <si>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</si>
  <si>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</si>
  <si>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</si>
  <si>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</si>
  <si>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</si>
  <si>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</si>
  <si>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</si>
  <si>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</si>
  <si>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</si>
  <si>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</si>
  <si>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</si>
  <si>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</si>
  <si>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</si>
  <si>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</si>
  <si>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</si>
  <si>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</si>
  <si>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</si>
  <si>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</si>
  <si>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</si>
  <si>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</si>
  <si>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</si>
  <si>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</si>
  <si>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</si>
  <si>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</si>
  <si>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</si>
  <si>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</si>
  <si>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</si>
  <si>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</si>
  <si>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</si>
  <si>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</si>
  <si>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</si>
  <si>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</si>
  <si>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</si>
  <si>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</si>
  <si>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</si>
  <si>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</si>
  <si>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</si>
  <si>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</si>
  <si>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</si>
  <si>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</si>
  <si>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</si>
  <si>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</si>
  <si>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</si>
  <si>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</si>
  <si>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</si>
  <si>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</si>
  <si>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</si>
  <si>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</si>
  <si>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</si>
  <si>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</si>
  <si>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</si>
  <si>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</si>
  <si>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</si>
  <si>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</si>
  <si>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</si>
  <si>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</si>
  <si>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</si>
  <si>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</si>
  <si>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</si>
  <si>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</si>
  <si>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</si>
  <si>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</si>
  <si>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</si>
  <si>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</si>
  <si>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</si>
  <si>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</si>
  <si>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</si>
  <si>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</si>
  <si>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</si>
  <si>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</si>
  <si>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</si>
  <si>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</si>
  <si>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</si>
  <si>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</si>
  <si>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</si>
  <si>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</si>
  <si>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</si>
  <si>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</si>
  <si>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</si>
  <si>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</si>
  <si>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</si>
  <si>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</si>
  <si>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</si>
  <si>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</si>
  <si>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</si>
  <si>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</si>
  <si>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</si>
  <si>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</si>
  <si>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</si>
  <si>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</si>
  <si>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</si>
  <si>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</si>
  <si>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</si>
  <si>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</si>
  <si>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</si>
  <si>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</si>
  <si>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</si>
  <si>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</si>
  <si>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</si>
  <si>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</si>
  <si>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</si>
  <si>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</si>
  <si>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</si>
  <si>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</si>
  <si>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</si>
  <si>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</si>
  <si>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</si>
  <si>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</si>
  <si>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</si>
  <si>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</si>
  <si>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</si>
  <si>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</si>
  <si>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</si>
  <si>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</si>
  <si>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</si>
  <si>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</si>
  <si>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</si>
  <si>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</si>
  <si>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</si>
  <si>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</si>
  <si>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</si>
  <si>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</si>
  <si>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</si>
  <si>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</si>
  <si>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</si>
  <si>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</si>
  <si>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</si>
  <si>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</si>
  <si>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</si>
  <si>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</si>
  <si>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</si>
  <si>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</si>
  <si>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</si>
  <si>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</si>
  <si>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</si>
  <si>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</si>
  <si>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</si>
  <si>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</si>
  <si>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</si>
  <si>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</si>
  <si>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</si>
  <si>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</si>
  <si>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</si>
  <si>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</si>
  <si>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</si>
  <si>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</si>
  <si>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</si>
  <si>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</si>
  <si>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</si>
  <si>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</si>
  <si>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</si>
  <si>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</si>
  <si>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</si>
  <si>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</si>
  <si>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</si>
  <si>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</si>
  <si>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</si>
  <si>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</si>
  <si>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</si>
  <si>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</si>
  <si>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</si>
  <si>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</si>
  <si>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</si>
  <si>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</si>
  <si>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</si>
  <si>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</si>
  <si>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</si>
  <si>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</si>
  <si>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</si>
  <si>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</si>
  <si>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</si>
  <si>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</si>
  <si>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</si>
  <si>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</si>
  <si>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</si>
  <si>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</si>
  <si>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</si>
  <si>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</si>
  <si>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</si>
  <si>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</si>
  <si>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</si>
  <si>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</si>
  <si>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</si>
  <si>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</si>
  <si>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</si>
  <si>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</si>
  <si>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</si>
  <si>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</si>
  <si>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</si>
  <si>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</si>
  <si>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</si>
  <si>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</si>
  <si>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</si>
  <si>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</si>
  <si>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</si>
  <si>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</si>
  <si>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</si>
  <si>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</si>
  <si>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</si>
  <si>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</si>
  <si>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</si>
  <si>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</si>
  <si>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</si>
  <si>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</si>
  <si>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</si>
  <si>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</si>
  <si>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</si>
  <si>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</si>
  <si>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</si>
  <si>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</si>
  <si>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</si>
  <si>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</si>
  <si>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</si>
  <si>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</si>
  <si>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</si>
  <si>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</si>
  <si>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</si>
  <si>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</si>
  <si>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</si>
  <si>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</si>
  <si>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</si>
  <si>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</si>
  <si>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</si>
  <si>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</si>
  <si>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</si>
  <si>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</si>
  <si>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</si>
  <si>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</si>
  <si>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</si>
  <si>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</si>
  <si>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</si>
  <si>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</si>
  <si>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</si>
  <si>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</si>
  <si>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</si>
  <si>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</si>
  <si>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</si>
  <si>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</si>
  <si>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</si>
  <si>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</si>
  <si>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</si>
  <si>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</si>
  <si>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</si>
  <si>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</si>
  <si>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</si>
  <si>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</si>
  <si>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</si>
  <si>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</si>
  <si>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</si>
  <si>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</si>
  <si>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</si>
  <si>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</si>
  <si>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</si>
  <si>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</si>
  <si>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</si>
  <si>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</si>
  <si>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</si>
  <si>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</si>
  <si>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</si>
  <si>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</si>
  <si>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</si>
  <si>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</si>
  <si>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</si>
  <si>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</si>
  <si>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</si>
  <si>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</si>
  <si>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</si>
  <si>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</si>
  <si>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</si>
  <si>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</si>
  <si>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</si>
  <si>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</si>
  <si>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</si>
  <si>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</si>
  <si>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</si>
  <si>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</si>
  <si>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</si>
  <si>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</si>
  <si>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</si>
  <si>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</si>
  <si>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</si>
  <si>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</si>
  <si>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</si>
  <si>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</si>
  <si>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</si>
  <si>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</si>
  <si>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</si>
  <si>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</si>
  <si>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</si>
  <si>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</si>
  <si>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</si>
  <si>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</si>
  <si>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</si>
  <si>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</si>
  <si>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</si>
  <si>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</si>
  <si>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</si>
  <si>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</si>
  <si>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</si>
  <si>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</si>
  <si>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</si>
  <si>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</si>
  <si>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</si>
  <si>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</si>
  <si>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</si>
  <si>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</si>
  <si>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</si>
  <si>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</si>
  <si>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</si>
  <si>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</si>
  <si>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</si>
  <si>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</si>
  <si>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</si>
  <si>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</si>
  <si>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</si>
  <si>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</si>
  <si>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</si>
  <si>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</si>
  <si>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</si>
  <si>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</si>
  <si>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</si>
  <si>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</si>
  <si>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</si>
  <si>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</si>
  <si>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</si>
  <si>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</si>
  <si>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</si>
  <si>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</si>
  <si>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</si>
  <si>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</si>
  <si>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</si>
  <si>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</si>
  <si>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</si>
  <si>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</si>
  <si>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</si>
  <si>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</si>
  <si>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</si>
  <si>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</si>
  <si>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</si>
  <si>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</si>
  <si>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</si>
  <si>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</si>
  <si>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</si>
  <si>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</si>
  <si>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</si>
  <si>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</si>
  <si>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</si>
  <si>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</si>
  <si>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</si>
  <si>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</si>
  <si>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</si>
  <si>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</si>
  <si>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</si>
  <si>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</si>
  <si>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</si>
  <si>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</si>
  <si>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</si>
  <si>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</si>
  <si>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</si>
  <si>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</si>
  <si>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</si>
  <si>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</si>
  <si>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</si>
  <si>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</si>
  <si>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</si>
  <si>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</si>
  <si>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</si>
  <si>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</si>
  <si>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</si>
  <si>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</si>
  <si>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</si>
  <si>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</si>
  <si>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</si>
  <si>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</si>
  <si>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</si>
  <si>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</si>
  <si>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</si>
  <si>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</si>
  <si>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</si>
  <si>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</si>
  <si>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</si>
  <si>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</si>
  <si>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</si>
  <si>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</si>
  <si>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</si>
  <si>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</si>
  <si>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</si>
  <si>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</si>
  <si>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</si>
  <si>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</si>
  <si>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</si>
  <si>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</si>
  <si>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</si>
  <si>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</si>
  <si>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</si>
  <si>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</si>
  <si>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</si>
  <si>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</si>
  <si>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</si>
  <si>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</si>
  <si>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</si>
  <si>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</si>
  <si>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</si>
  <si>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</si>
  <si>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</si>
  <si>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</si>
  <si>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</si>
  <si>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</si>
  <si>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</si>
  <si>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</si>
  <si>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</si>
  <si>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</si>
  <si>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</si>
  <si>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</si>
  <si>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</si>
  <si>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</si>
  <si>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</si>
  <si>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</si>
  <si>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</si>
  <si>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</si>
  <si>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</si>
  <si>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</si>
  <si>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</si>
  <si>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</si>
  <si>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</si>
  <si>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</si>
  <si>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</si>
  <si>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</si>
  <si>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</si>
  <si>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</si>
  <si>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</si>
  <si>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</si>
  <si>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</si>
  <si>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</si>
  <si>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</si>
  <si>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</si>
  <si>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</si>
  <si>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</si>
  <si>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</si>
  <si>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</si>
  <si>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</si>
  <si>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</si>
  <si>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</si>
  <si>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</si>
  <si>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</si>
  <si>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</si>
  <si>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</si>
  <si>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</si>
  <si>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</si>
  <si>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</si>
  <si>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</si>
  <si>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</si>
  <si>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</si>
  <si>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</si>
  <si>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</si>
  <si>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</si>
  <si>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</si>
  <si>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</si>
  <si>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</si>
  <si>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</si>
  <si>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</si>
  <si>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</si>
  <si>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</si>
  <si>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</si>
  <si>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</si>
  <si>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</si>
  <si>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</si>
  <si>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</si>
  <si>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</si>
  <si>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</si>
  <si>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</si>
  <si>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</si>
  <si>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</si>
  <si>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</si>
  <si>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</si>
  <si>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</si>
  <si>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</si>
  <si>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</si>
  <si>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</si>
  <si>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</si>
  <si>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</si>
  <si>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</si>
  <si>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</si>
  <si>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</si>
  <si>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</si>
  <si>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</si>
  <si>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</si>
  <si>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</si>
  <si>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</si>
  <si>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</si>
  <si>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</si>
  <si>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</si>
  <si>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</si>
  <si>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</si>
  <si>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</si>
  <si>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</si>
  <si>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</si>
  <si>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</si>
  <si>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</si>
  <si>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</si>
  <si>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</si>
  <si>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</si>
  <si>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</si>
  <si>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</si>
  <si>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</si>
  <si>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</si>
  <si>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</si>
  <si>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</si>
  <si>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</si>
  <si>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</si>
  <si>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</si>
  <si>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</si>
  <si>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</si>
  <si>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</si>
  <si>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</si>
  <si>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</si>
  <si>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</si>
  <si>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</si>
  <si>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</si>
  <si>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</si>
  <si>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</si>
  <si>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</si>
  <si>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</si>
  <si>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</si>
  <si>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</si>
  <si>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</si>
  <si>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</si>
  <si>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</si>
  <si>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</si>
  <si>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</si>
  <si>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</si>
  <si>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</si>
  <si>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</si>
  <si>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</si>
  <si>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</si>
  <si>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</si>
  <si>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</si>
  <si>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</si>
  <si>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</si>
  <si>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</si>
  <si>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</si>
  <si>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</si>
  <si>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</si>
  <si>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</si>
  <si>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</si>
  <si>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</si>
  <si>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</si>
  <si>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</si>
  <si>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</si>
  <si>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</si>
  <si>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</si>
  <si>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</si>
  <si>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</si>
  <si>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</si>
  <si>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</si>
  <si>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</si>
  <si>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</si>
  <si>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</si>
  <si>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</si>
  <si>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</si>
  <si>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</si>
  <si>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</si>
  <si>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</si>
  <si>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</si>
  <si>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</si>
  <si>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</si>
  <si>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</si>
  <si>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</si>
  <si>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</si>
  <si>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</si>
  <si>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</si>
  <si>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</si>
  <si>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</si>
  <si>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</si>
  <si>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</si>
  <si>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</si>
  <si>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</si>
  <si>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</si>
  <si>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</si>
  <si>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</si>
  <si>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</si>
  <si>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</si>
  <si>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</si>
  <si>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</si>
  <si>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</si>
  <si>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</si>
  <si>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</si>
  <si>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</si>
  <si>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</si>
  <si>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</si>
  <si>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</si>
  <si>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</si>
  <si>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</si>
  <si>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</si>
  <si>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</si>
  <si>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</si>
  <si>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</si>
  <si>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</si>
  <si>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</si>
  <si>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</si>
  <si>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</si>
  <si>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</si>
  <si>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</si>
  <si>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</si>
  <si>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</si>
  <si>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</si>
  <si>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</si>
  <si>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</si>
  <si>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</si>
  <si>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</si>
  <si>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</si>
  <si>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</si>
  <si>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</si>
  <si>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</si>
  <si>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</si>
  <si>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</si>
  <si>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</si>
  <si>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</si>
  <si>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</si>
  <si>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</si>
  <si>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</si>
  <si>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</si>
  <si>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</si>
  <si>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</si>
  <si>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</si>
  <si>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</si>
  <si>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</si>
  <si>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</si>
  <si>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</si>
  <si>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</si>
  <si>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</si>
  <si>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</si>
  <si>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</si>
  <si>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</si>
  <si>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</si>
  <si>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</si>
  <si>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</si>
  <si>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</si>
  <si>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</si>
  <si>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</si>
  <si>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</si>
  <si>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</si>
  <si>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</si>
  <si>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</si>
  <si>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</si>
  <si>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</si>
  <si>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</si>
  <si>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</si>
  <si>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</si>
  <si>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</si>
  <si>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</si>
  <si>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</si>
  <si>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</si>
  <si>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</si>
  <si>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</si>
  <si>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</si>
  <si>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</si>
  <si>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</si>
  <si>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</si>
  <si>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</si>
  <si>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</si>
  <si>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</si>
  <si>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</si>
  <si>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</si>
  <si>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</si>
  <si>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</si>
  <si>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</si>
  <si>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</si>
  <si>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</si>
  <si>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</si>
  <si>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</si>
  <si>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</si>
  <si>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</si>
  <si>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</si>
  <si>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</si>
  <si>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</si>
  <si>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</si>
  <si>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</si>
  <si>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</si>
  <si>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</si>
  <si>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</si>
  <si>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</si>
  <si>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</si>
  <si>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</si>
  <si>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</si>
  <si>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</si>
  <si>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</si>
  <si>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</si>
  <si>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</si>
  <si>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</si>
  <si>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</si>
  <si>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</si>
  <si>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</si>
  <si>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</si>
  <si>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</si>
  <si>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</si>
  <si>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</si>
  <si>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</si>
  <si>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</si>
  <si>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</si>
  <si>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</si>
  <si>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</si>
  <si>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</si>
  <si>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</si>
  <si>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</si>
  <si>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</si>
  <si>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</si>
  <si>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</si>
  <si>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</si>
  <si>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</si>
  <si>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</si>
  <si>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</si>
  <si>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</si>
  <si>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</si>
  <si>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</si>
  <si>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</si>
  <si>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</si>
  <si>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</si>
  <si>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</si>
  <si>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</si>
  <si>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</si>
  <si>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</si>
  <si>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</si>
  <si>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</si>
  <si>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</si>
  <si>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</si>
  <si>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</si>
  <si>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</si>
  <si>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</si>
  <si>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</si>
  <si>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</si>
  <si>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</si>
  <si>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</si>
  <si>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</si>
  <si>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</si>
  <si>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</si>
  <si>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</si>
  <si>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</si>
  <si>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</si>
  <si>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</si>
  <si>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</si>
  <si>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</si>
  <si>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</si>
  <si>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</si>
  <si>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</si>
  <si>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</si>
  <si>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</si>
  <si>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</si>
  <si>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</si>
  <si>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</si>
  <si>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</si>
  <si>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</si>
  <si>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</si>
  <si>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</si>
  <si>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</si>
  <si>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</si>
  <si>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</si>
  <si>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</si>
  <si>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</si>
  <si>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</si>
  <si>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</si>
  <si>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</si>
  <si>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</si>
  <si>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</si>
  <si>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</si>
  <si>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</si>
  <si>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</si>
  <si>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</si>
  <si>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</si>
  <si>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</si>
  <si>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</si>
  <si>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</si>
  <si>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</si>
  <si>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</si>
  <si>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</si>
  <si>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</si>
  <si>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</si>
  <si>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</si>
  <si>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</si>
  <si>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</si>
  <si>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</si>
  <si>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</si>
  <si>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</si>
  <si>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</si>
  <si>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</si>
  <si>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</si>
  <si>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</si>
  <si>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</si>
  <si>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</si>
  <si>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</si>
  <si>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</si>
  <si>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</si>
  <si>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</si>
  <si>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</si>
  <si>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</si>
  <si>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</si>
  <si>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</si>
  <si>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</si>
  <si>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</si>
  <si>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</si>
  <si>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</si>
  <si>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</si>
  <si>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</si>
  <si>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</si>
  <si>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</si>
  <si>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</si>
  <si>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</si>
  <si>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</si>
  <si>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</si>
  <si>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</si>
  <si>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</si>
  <si>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</si>
  <si>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</si>
  <si>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</si>
  <si>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</si>
  <si>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</si>
  <si>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</si>
  <si>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</si>
  <si>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</si>
  <si>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</si>
  <si>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</si>
  <si>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</si>
  <si>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</si>
  <si>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</si>
  <si>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</si>
  <si>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</si>
  <si>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</si>
  <si>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</si>
  <si>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</si>
  <si>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</si>
  <si>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</si>
  <si>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</si>
  <si>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</si>
  <si>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</si>
  <si>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</si>
  <si>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</si>
  <si>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</si>
  <si>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</si>
  <si>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</si>
  <si>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</si>
  <si>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</si>
  <si>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</si>
  <si>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</si>
  <si>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</si>
  <si>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</si>
  <si>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</si>
  <si>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</si>
  <si>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</si>
  <si>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</si>
  <si>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</si>
  <si>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</si>
  <si>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</si>
  <si>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</si>
  <si>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</si>
  <si>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</si>
  <si>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</si>
  <si>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</si>
  <si>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</si>
  <si>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</si>
  <si>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</si>
  <si>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</si>
  <si>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</si>
  <si>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</si>
  <si>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</si>
  <si>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</si>
  <si>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</si>
  <si>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</si>
  <si>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</si>
  <si>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</si>
  <si>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</si>
  <si>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</si>
  <si>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</si>
  <si>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</si>
  <si>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</si>
  <si>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</si>
  <si>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</si>
  <si>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</si>
  <si>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</si>
  <si>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</si>
  <si>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</si>
  <si>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</si>
  <si>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</si>
  <si>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</si>
  <si>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</si>
  <si>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</si>
  <si>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</si>
  <si>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</si>
  <si>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</si>
  <si>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</si>
  <si>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</si>
  <si>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</si>
  <si>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</si>
  <si>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</si>
  <si>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</si>
  <si>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</si>
  <si>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</si>
  <si>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</si>
  <si>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</si>
  <si>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</si>
  <si>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</si>
  <si>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</si>
  <si>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</si>
  <si>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</si>
  <si>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</si>
  <si>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</si>
  <si>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</si>
  <si>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</si>
  <si>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</si>
  <si>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</si>
  <si>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</si>
  <si>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</si>
  <si>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</si>
  <si>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</si>
  <si>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</si>
  <si>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</si>
  <si>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</si>
  <si>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</si>
  <si>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</si>
  <si>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</si>
  <si>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</si>
  <si>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</si>
  <si>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</si>
  <si>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</si>
  <si>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</si>
  <si>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</si>
  <si>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</si>
  <si>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</si>
  <si>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</si>
  <si>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</si>
  <si>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</si>
  <si>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</si>
  <si>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</si>
  <si>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</si>
  <si>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</si>
  <si>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</si>
  <si>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</si>
  <si>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</si>
  <si>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</si>
  <si>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</si>
  <si>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</si>
  <si>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</si>
  <si>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</si>
  <si>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</si>
  <si>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</si>
  <si>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</si>
  <si>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</si>
  <si>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</si>
  <si>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</si>
  <si>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</si>
  <si>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</si>
  <si>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</si>
  <si>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</si>
  <si>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</si>
  <si>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</si>
  <si>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</si>
  <si>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</si>
  <si>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</si>
  <si>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</si>
  <si>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</si>
  <si>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</si>
  <si>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</si>
  <si>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</si>
  <si>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</si>
  <si>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</si>
  <si>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</si>
  <si>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</si>
  <si>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</si>
  <si>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</si>
  <si>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</si>
  <si>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</si>
  <si>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</si>
  <si>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</si>
  <si>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</si>
  <si>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</si>
  <si>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</si>
  <si>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</si>
  <si>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</si>
  <si>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</si>
  <si>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</si>
  <si>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</si>
  <si>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</si>
  <si>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</si>
  <si>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</si>
  <si>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</si>
  <si>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</si>
  <si>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</si>
  <si>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</si>
  <si>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</si>
  <si>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</si>
  <si>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</si>
  <si>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</si>
  <si>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</si>
  <si>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</si>
  <si>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</si>
  <si>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</si>
  <si>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</si>
  <si>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</si>
  <si>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</si>
  <si>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</si>
  <si>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</si>
  <si>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</si>
  <si>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</si>
  <si>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</si>
  <si>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</si>
  <si>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</si>
  <si>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</si>
  <si>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</si>
  <si>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</si>
  <si>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</si>
  <si>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</si>
  <si>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</si>
  <si>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</si>
  <si>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</si>
  <si>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</si>
  <si>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</si>
  <si>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</si>
  <si>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</si>
  <si>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</si>
  <si>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</si>
  <si>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</si>
  <si>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</si>
  <si>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</si>
  <si>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</si>
  <si>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</si>
  <si>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</si>
  <si>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</si>
  <si>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</si>
  <si>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</si>
  <si>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</si>
  <si>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</si>
  <si>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</si>
  <si>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</si>
  <si>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</si>
  <si>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</si>
  <si>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</si>
  <si>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</si>
  <si>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</si>
  <si>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</si>
  <si>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</si>
  <si>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</si>
  <si>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</si>
  <si>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</si>
  <si>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</si>
  <si>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</si>
  <si>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</si>
  <si>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</si>
  <si>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</si>
  <si>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</si>
  <si>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</si>
  <si>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</si>
  <si>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</si>
  <si>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</si>
  <si>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</si>
  <si>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</si>
  <si>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</si>
  <si>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</si>
  <si>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</si>
  <si>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</si>
  <si>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</si>
  <si>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</si>
  <si>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</si>
  <si>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</si>
  <si>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</si>
  <si>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</si>
  <si>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</si>
  <si>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</si>
  <si>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</si>
  <si>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</si>
  <si>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</si>
  <si>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</si>
  <si>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</si>
  <si>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</si>
  <si>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</si>
  <si>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</si>
  <si>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</si>
  <si>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</si>
  <si>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</si>
  <si>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</si>
  <si>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</si>
  <si>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</si>
  <si>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</si>
  <si>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</si>
  <si>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</si>
  <si>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</si>
  <si>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</si>
  <si>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</si>
  <si>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</si>
  <si>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</si>
  <si>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</si>
  <si>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</si>
  <si>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</si>
  <si>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</si>
  <si>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</si>
  <si>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</si>
  <si>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</si>
  <si>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</si>
  <si>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</si>
  <si>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</si>
  <si>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</si>
  <si>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</si>
  <si>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</si>
  <si>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</si>
  <si>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</si>
  <si>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</si>
  <si>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</si>
  <si>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</si>
  <si>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</si>
  <si>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</si>
  <si>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</si>
  <si>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</si>
  <si>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</si>
  <si>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</si>
  <si>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</si>
  <si>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</si>
  <si>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</si>
  <si>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</si>
  <si>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</si>
  <si>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</si>
  <si>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</si>
  <si>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</si>
  <si>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</si>
  <si>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</si>
  <si>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</si>
  <si>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</si>
  <si>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</si>
  <si>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</si>
  <si>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</si>
  <si>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</si>
  <si>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</si>
  <si>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</si>
  <si>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</si>
  <si>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</si>
  <si>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</si>
  <si>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</si>
  <si>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</si>
  <si>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</si>
  <si>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</si>
  <si>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</si>
  <si>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</si>
  <si>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</si>
  <si>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</si>
  <si>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</si>
  <si>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</si>
  <si>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</si>
  <si>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</si>
  <si>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</si>
  <si>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</si>
  <si>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</si>
  <si>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</si>
  <si>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</si>
  <si>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</si>
  <si>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</si>
  <si>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</si>
  <si>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</si>
  <si>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</si>
  <si>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</si>
  <si>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</si>
  <si>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</si>
  <si>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</si>
  <si>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</si>
  <si>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</si>
  <si>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</si>
  <si>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</si>
  <si>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</si>
  <si>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</si>
  <si>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</si>
  <si>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</si>
  <si>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</si>
  <si>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</si>
  <si>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</si>
  <si>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</si>
  <si>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</si>
  <si>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</si>
  <si>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</si>
  <si>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</si>
  <si>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</si>
  <si>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</si>
  <si>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</si>
  <si>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</si>
  <si>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</si>
  <si>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</si>
  <si>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</si>
  <si>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</si>
  <si>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</si>
  <si>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</si>
  <si>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</si>
  <si>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</si>
  <si>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</si>
  <si>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</si>
  <si>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</si>
  <si>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</si>
  <si>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</si>
  <si>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</si>
  <si>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</si>
  <si>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</si>
  <si>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</si>
  <si>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</si>
  <si>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</si>
  <si>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</si>
  <si>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</si>
  <si>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</si>
  <si>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</si>
  <si>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</si>
  <si>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</si>
  <si>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</si>
  <si>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</si>
  <si>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</si>
  <si>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</si>
  <si>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</si>
  <si>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</si>
  <si>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</si>
  <si>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</si>
  <si>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</si>
  <si>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</si>
  <si>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</si>
  <si>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</si>
  <si>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</si>
  <si>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</si>
  <si>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</si>
  <si>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</si>
  <si>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</si>
  <si>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</si>
  <si>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</si>
  <si>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</si>
  <si>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</si>
  <si>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</si>
  <si>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</si>
  <si>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</si>
  <si>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</si>
  <si>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</si>
  <si>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</si>
  <si>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</si>
  <si>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</si>
  <si>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</si>
  <si>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</si>
  <si>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</si>
  <si>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</si>
  <si>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</si>
  <si>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</si>
  <si>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</si>
  <si>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</si>
  <si>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</si>
  <si>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</si>
  <si>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</si>
  <si>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</si>
  <si>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</si>
  <si>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</si>
  <si>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</si>
  <si>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</si>
  <si>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</si>
  <si>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</si>
  <si>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</si>
  <si>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</si>
  <si>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</si>
  <si>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</si>
  <si>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</si>
  <si>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</si>
  <si>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</si>
  <si>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</si>
  <si>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</si>
  <si>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</si>
  <si>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</si>
  <si>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</si>
  <si>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</si>
  <si>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</si>
  <si>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</si>
  <si>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</si>
  <si>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</si>
  <si>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</si>
  <si>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</si>
  <si>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</si>
  <si>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</si>
  <si>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</si>
  <si>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</si>
  <si>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</si>
  <si>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</si>
  <si>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</si>
  <si>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</si>
  <si>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</si>
  <si>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</si>
  <si>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</si>
  <si>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</si>
  <si>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</si>
  <si>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</si>
  <si>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</si>
  <si>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</si>
  <si>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</si>
  <si>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</si>
  <si>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</si>
  <si>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</si>
  <si>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</si>
  <si>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</si>
  <si>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</si>
  <si>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</si>
  <si>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</si>
  <si>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</si>
  <si>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</si>
  <si>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</si>
  <si>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</si>
  <si>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</si>
  <si>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</si>
  <si>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</si>
  <si>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</si>
  <si>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</si>
  <si>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</si>
  <si>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</si>
  <si>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</si>
  <si>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</si>
  <si>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</si>
  <si>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</si>
  <si>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</si>
  <si>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</si>
  <si>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</si>
  <si>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</si>
  <si>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</si>
  <si>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</si>
  <si>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</si>
  <si>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</si>
  <si>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</si>
  <si>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</si>
  <si>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</si>
  <si>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</si>
  <si>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</si>
  <si>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</si>
  <si>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</si>
  <si>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</si>
  <si>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</si>
  <si>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</si>
  <si>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</si>
  <si>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</si>
  <si>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</si>
  <si>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</si>
  <si>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</si>
  <si>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</si>
  <si>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</si>
  <si>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</si>
  <si>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</si>
  <si>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</si>
  <si>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</si>
  <si>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</si>
  <si>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</si>
  <si>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</si>
  <si>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</si>
  <si>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</si>
  <si>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</si>
  <si>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</si>
  <si>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</si>
  <si>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</si>
  <si>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</si>
  <si>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</si>
  <si>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</si>
  <si>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</si>
  <si>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</si>
  <si>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</si>
  <si>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</si>
  <si>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</si>
  <si>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</si>
  <si>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</si>
  <si>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</si>
  <si>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</si>
  <si>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</si>
  <si>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</si>
  <si>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</si>
  <si>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</si>
  <si>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</si>
  <si>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</si>
  <si>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</si>
  <si>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</si>
  <si>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</si>
  <si>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</si>
  <si>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</si>
  <si>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</si>
  <si>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</si>
  <si>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</si>
  <si>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</si>
  <si>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</si>
  <si>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</si>
  <si>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</si>
  <si>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</si>
  <si>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</si>
  <si>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</si>
  <si>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</si>
  <si>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</si>
  <si>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</si>
  <si>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</si>
  <si>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</si>
  <si>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</si>
  <si>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</si>
  <si>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</si>
  <si>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</si>
  <si>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</si>
  <si>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</si>
  <si>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</si>
  <si>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</si>
  <si>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</si>
  <si>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</si>
  <si>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</si>
  <si>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</si>
  <si>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</si>
  <si>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</si>
  <si>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</si>
  <si>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</si>
  <si>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</si>
  <si>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</si>
  <si>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</si>
  <si>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</si>
  <si>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</si>
  <si>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</si>
  <si>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</si>
  <si>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</si>
  <si>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</si>
  <si>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</si>
  <si>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</si>
  <si>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</si>
  <si>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</si>
  <si>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</si>
  <si>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</si>
  <si>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</si>
  <si>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</si>
  <si>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</si>
  <si>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</si>
  <si>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</si>
  <si>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</si>
  <si>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</si>
  <si>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</si>
  <si>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</si>
  <si>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</si>
  <si>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</si>
  <si>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</si>
  <si>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</si>
  <si>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</si>
  <si>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</si>
  <si>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</si>
  <si>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</si>
  <si>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</si>
  <si>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</si>
  <si>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</si>
  <si>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</si>
  <si>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</si>
  <si>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</si>
  <si>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</si>
  <si>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</si>
  <si>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</si>
  <si>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</si>
  <si>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</si>
  <si>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</si>
  <si>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</si>
  <si>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</si>
  <si>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</si>
  <si>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</si>
  <si>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</si>
  <si>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</si>
  <si>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</si>
  <si>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</si>
  <si>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</si>
  <si>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</si>
  <si>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</si>
  <si>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</si>
  <si>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</si>
  <si>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</si>
  <si>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</si>
  <si>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</si>
  <si>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</si>
  <si>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</si>
  <si>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</si>
  <si>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</si>
  <si>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</si>
  <si>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</si>
  <si>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</si>
  <si>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</si>
  <si>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</si>
  <si>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</si>
  <si>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</si>
  <si>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</si>
  <si>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</si>
  <si>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</si>
  <si>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</si>
  <si>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</si>
  <si>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</si>
  <si>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</si>
  <si>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</si>
  <si>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</si>
  <si>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</si>
  <si>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</si>
  <si>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</si>
  <si>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</si>
  <si>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</si>
  <si>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</si>
  <si>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</si>
  <si>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</si>
  <si>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</si>
  <si>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</si>
  <si>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</si>
  <si>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</si>
  <si>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</si>
  <si>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</si>
  <si>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</si>
  <si>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</si>
  <si>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</si>
  <si>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</si>
  <si>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</si>
  <si>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</si>
  <si>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</si>
  <si>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</si>
  <si>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</si>
  <si>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</si>
  <si>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</si>
  <si>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</si>
  <si>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</si>
  <si>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</si>
  <si>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</si>
  <si>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</si>
  <si>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</si>
  <si>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</si>
  <si>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</si>
  <si>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</si>
  <si>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</si>
  <si>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</si>
  <si>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</si>
  <si>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</si>
  <si>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</si>
  <si>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</si>
  <si>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</si>
  <si>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</si>
  <si>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</si>
  <si>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</si>
  <si>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</si>
  <si>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</si>
  <si>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</si>
  <si>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</si>
  <si>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</si>
  <si>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</si>
  <si>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</si>
  <si>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</si>
  <si>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</si>
  <si>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</si>
  <si>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</si>
  <si>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</si>
  <si>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</si>
  <si>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</si>
  <si>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</si>
  <si>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</si>
  <si>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</si>
  <si>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</si>
  <si>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</si>
  <si>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</si>
  <si>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</si>
  <si>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</si>
  <si>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</si>
  <si>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</si>
  <si>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</si>
  <si>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</si>
  <si>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</si>
  <si>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</si>
  <si>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</si>
  <si>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</si>
  <si>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</si>
  <si>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</si>
  <si>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</si>
  <si>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</si>
  <si>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</si>
  <si>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</si>
  <si>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</si>
  <si>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</si>
  <si>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</si>
  <si>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</si>
  <si>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</si>
  <si>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</si>
  <si>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</si>
  <si>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</si>
  <si>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</si>
  <si>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</si>
  <si>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</si>
  <si>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</si>
  <si>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</si>
  <si>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</si>
  <si>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</si>
  <si>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</si>
  <si>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</si>
  <si>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</si>
  <si>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</si>
  <si>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</si>
  <si>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</si>
  <si>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</si>
  <si>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</si>
  <si>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</si>
  <si>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</si>
  <si>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</si>
  <si>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</si>
  <si>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</si>
  <si>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</si>
  <si>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</si>
  <si>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</si>
  <si>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</si>
  <si>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</si>
  <si>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</si>
  <si>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</si>
  <si>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</si>
  <si>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</si>
  <si>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</si>
  <si>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</si>
  <si>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</si>
  <si>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</si>
  <si>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</si>
  <si>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</si>
  <si>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</si>
  <si>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</si>
  <si>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</si>
  <si>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</si>
  <si>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</si>
  <si>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</si>
  <si>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</si>
  <si>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</si>
  <si>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</si>
  <si>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</si>
  <si>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</si>
  <si>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</si>
  <si>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</si>
  <si>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</si>
  <si>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</si>
  <si>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</si>
  <si>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</si>
  <si>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</si>
  <si>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</si>
  <si>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</si>
  <si>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</si>
  <si>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</si>
  <si>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</si>
  <si>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</si>
  <si>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</si>
  <si>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</si>
  <si>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</si>
  <si>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</si>
  <si>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</si>
  <si>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</si>
  <si>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</si>
  <si>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</si>
  <si>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</si>
  <si>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</si>
  <si>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</si>
  <si>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</si>
  <si>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</si>
  <si>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</si>
  <si>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</si>
  <si>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</si>
  <si>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</si>
  <si>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</si>
  <si>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</si>
  <si>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</si>
  <si>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</si>
  <si>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</si>
  <si>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</si>
  <si>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</si>
  <si>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</si>
  <si>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</si>
  <si>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</si>
  <si>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</si>
  <si>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</si>
  <si>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</si>
  <si>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</si>
  <si>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</si>
  <si>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</si>
  <si>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</si>
  <si>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</si>
  <si>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</si>
  <si>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</si>
  <si>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</si>
  <si>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</si>
  <si>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</si>
  <si>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</si>
  <si>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</si>
  <si>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</si>
  <si>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</si>
  <si>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</si>
  <si>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</si>
  <si>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</si>
  <si>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</si>
  <si>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</si>
  <si>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</si>
  <si>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</si>
  <si>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</si>
  <si>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</si>
  <si>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</si>
  <si>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</si>
  <si>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</si>
  <si>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</si>
  <si>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</si>
  <si>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</si>
  <si>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</si>
  <si>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</si>
  <si>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</si>
  <si>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</si>
  <si>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</si>
  <si>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</si>
  <si>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</si>
  <si>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</si>
  <si>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</si>
  <si>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</si>
  <si>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</si>
  <si>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</si>
  <si>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</si>
  <si>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</si>
  <si>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</si>
  <si>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</si>
  <si>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</si>
  <si>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</si>
  <si>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</si>
  <si>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</si>
  <si>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</si>
  <si>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</si>
  <si>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</si>
  <si>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</si>
  <si>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</si>
  <si>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</si>
  <si>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</si>
  <si>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</si>
  <si>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</si>
  <si>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</si>
  <si>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</si>
  <si>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</si>
  <si>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</si>
  <si>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</si>
  <si>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</si>
  <si>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</si>
  <si>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</si>
  <si>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</si>
  <si>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</si>
  <si>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</si>
  <si>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</si>
  <si>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</si>
  <si>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</si>
  <si>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</si>
  <si>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</si>
  <si>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</si>
  <si>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</si>
  <si>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</si>
  <si>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</si>
  <si>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</si>
  <si>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</si>
  <si>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</si>
  <si>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</si>
  <si>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</si>
  <si>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</si>
  <si>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</si>
  <si>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</si>
  <si>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</si>
  <si>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</si>
  <si>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</si>
  <si>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</si>
  <si>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</si>
  <si>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</si>
  <si>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</si>
  <si>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</si>
  <si>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</si>
  <si>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</si>
  <si>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</si>
  <si>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</si>
  <si>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</si>
  <si>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</si>
  <si>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</si>
  <si>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</si>
  <si>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</si>
  <si>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</si>
  <si>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</si>
  <si>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</si>
  <si>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</si>
  <si>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</si>
  <si>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</si>
  <si>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</si>
  <si>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</si>
  <si>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</si>
  <si>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</si>
  <si>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</si>
  <si>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</si>
  <si>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</si>
  <si>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</si>
  <si>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</si>
  <si>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</si>
  <si>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</si>
  <si>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</si>
  <si>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</si>
  <si>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</si>
  <si>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</si>
  <si>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</si>
  <si>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</si>
  <si>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</si>
  <si>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</si>
  <si>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</si>
  <si>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</si>
  <si>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</si>
  <si>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</si>
  <si>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</si>
  <si>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</si>
  <si>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</si>
  <si>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</si>
  <si>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</si>
  <si>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</si>
  <si>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</si>
  <si>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</si>
  <si>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</si>
  <si>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</si>
  <si>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</si>
  <si>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</si>
  <si>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</si>
  <si>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</si>
  <si>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</si>
  <si>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</si>
  <si>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</si>
  <si>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</si>
  <si>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</si>
  <si>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</si>
  <si>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</si>
  <si>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</si>
  <si>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</si>
  <si>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</si>
  <si>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</si>
  <si>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</si>
  <si>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</si>
  <si>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</si>
  <si>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</si>
  <si>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</si>
  <si>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</si>
  <si>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</si>
  <si>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</si>
  <si>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</si>
  <si>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</si>
  <si>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</si>
  <si>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</si>
  <si>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</si>
  <si>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</si>
  <si>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</si>
  <si>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</si>
  <si>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</si>
  <si>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</si>
  <si>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</si>
  <si>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</si>
  <si>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</si>
  <si>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</si>
  <si>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</si>
  <si>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</si>
  <si>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</si>
  <si>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</si>
  <si>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</si>
  <si>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</si>
  <si>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</si>
  <si>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</si>
  <si>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</si>
  <si>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</si>
  <si>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</si>
  <si>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</si>
  <si>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</si>
  <si>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</si>
  <si>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</si>
  <si>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</si>
  <si>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</si>
  <si>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</si>
  <si>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</si>
  <si>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</si>
  <si>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</si>
  <si>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</si>
  <si>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</si>
  <si>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</si>
  <si>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</si>
  <si>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</si>
  <si>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</si>
  <si>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</si>
  <si>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</si>
  <si>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</si>
  <si>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</si>
  <si>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</si>
  <si>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</si>
  <si>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</si>
  <si>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</si>
  <si>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</si>
  <si>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</si>
  <si>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</si>
  <si>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</si>
  <si>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</si>
  <si>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</si>
  <si>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</si>
  <si>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</si>
  <si>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</si>
  <si>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</si>
  <si>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</si>
  <si>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</si>
  <si>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</si>
  <si>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</si>
  <si>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</si>
  <si>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</si>
  <si>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</si>
  <si>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</si>
  <si>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</si>
  <si>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</si>
  <si>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</si>
  <si>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</si>
  <si>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</si>
  <si>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</si>
  <si>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</si>
  <si>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</si>
  <si>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</si>
  <si>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</si>
  <si>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</si>
  <si>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</si>
  <si>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</si>
  <si>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</si>
  <si>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</si>
  <si>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</si>
  <si>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</si>
  <si>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</si>
  <si>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</si>
  <si>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</si>
  <si>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</si>
  <si>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</si>
  <si>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</si>
  <si>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</si>
  <si>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</si>
  <si>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</si>
  <si>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</si>
  <si>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</si>
  <si>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</si>
  <si>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</si>
  <si>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</si>
  <si>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</si>
  <si>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</si>
  <si>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</si>
  <si>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</si>
  <si>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</si>
  <si>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</si>
  <si>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</si>
  <si>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</si>
  <si>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</si>
  <si>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</si>
  <si>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</si>
  <si>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</si>
  <si>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</si>
  <si>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</si>
  <si>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</si>
  <si>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</si>
  <si>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</si>
  <si>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</si>
  <si>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</si>
  <si>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</si>
  <si>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</si>
  <si>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</si>
  <si>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</si>
  <si>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</si>
  <si>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</si>
  <si>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</si>
  <si>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</si>
  <si>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</si>
  <si>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</si>
  <si>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</si>
  <si>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</si>
  <si>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</si>
  <si>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</si>
  <si>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</si>
  <si>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</si>
  <si>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</si>
  <si>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</si>
  <si>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</si>
  <si>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</si>
  <si>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</si>
  <si>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</si>
  <si>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</si>
  <si>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</si>
  <si>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</si>
  <si>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</si>
  <si>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</si>
  <si>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</si>
  <si>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</si>
  <si>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</si>
  <si>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</si>
  <si>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</si>
  <si>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</si>
  <si>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</si>
  <si>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</si>
  <si>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</si>
  <si>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</si>
  <si>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</si>
  <si>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</si>
  <si>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</si>
  <si>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</si>
  <si>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</si>
  <si>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</si>
  <si>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</si>
  <si>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</si>
  <si>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</si>
  <si>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</si>
  <si>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</si>
  <si>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</si>
  <si>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</si>
  <si>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</si>
  <si>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</si>
  <si>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</si>
  <si>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</si>
  <si>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</si>
  <si>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</si>
  <si>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</si>
  <si>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</si>
  <si>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</si>
  <si>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</si>
  <si>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</si>
  <si>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</si>
  <si>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</si>
  <si>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</si>
  <si>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</si>
  <si>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</si>
  <si>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</si>
  <si>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</si>
  <si>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</si>
  <si>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</si>
  <si>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</si>
  <si>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</si>
  <si>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</si>
  <si>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</si>
  <si>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</si>
  <si>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</si>
  <si>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</si>
  <si>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</si>
  <si>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</si>
  <si>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</si>
  <si>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</si>
  <si>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</si>
  <si>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</si>
  <si>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</si>
  <si>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</si>
  <si>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</si>
  <si>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</si>
  <si>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</si>
  <si>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</si>
  <si>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</si>
  <si>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</si>
  <si>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</si>
  <si>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</si>
  <si>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</si>
  <si>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</si>
  <si>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</si>
  <si>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</si>
  <si>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</si>
  <si>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</si>
  <si>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</si>
  <si>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</si>
  <si>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</si>
  <si>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</si>
  <si>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</si>
  <si>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</si>
  <si>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</si>
  <si>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</si>
  <si>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</si>
  <si>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</si>
  <si>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</si>
  <si>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</si>
  <si>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</si>
  <si>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</si>
  <si>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</si>
  <si>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</si>
  <si>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</si>
  <si>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</si>
  <si>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</si>
  <si>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</si>
  <si>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</si>
  <si>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</si>
  <si>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</si>
  <si>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</si>
  <si>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</si>
  <si>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</si>
  <si>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</si>
  <si>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</si>
  <si>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</si>
  <si>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</si>
  <si>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</si>
  <si>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</si>
  <si>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</si>
  <si>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</si>
  <si>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</si>
  <si>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</si>
  <si>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</si>
  <si>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</si>
  <si>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</si>
  <si>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</si>
  <si>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</si>
  <si>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</si>
  <si>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</si>
  <si>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</si>
  <si>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</si>
  <si>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</si>
  <si>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</si>
  <si>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</si>
  <si>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</si>
  <si>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</si>
  <si>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</si>
  <si>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</si>
  <si>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</si>
  <si>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</si>
  <si>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</si>
  <si>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</si>
  <si>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</si>
  <si>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</si>
  <si>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</si>
  <si>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</si>
  <si>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</si>
  <si>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</si>
  <si>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</si>
  <si>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</si>
  <si>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</si>
  <si>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</si>
  <si>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</si>
  <si>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</si>
  <si>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</si>
  <si>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</si>
  <si>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</si>
  <si>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</si>
  <si>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</si>
  <si>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</si>
  <si>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</si>
  <si>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</si>
  <si>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</si>
  <si>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</si>
  <si>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</si>
  <si>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</si>
  <si>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</si>
  <si>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</si>
  <si>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</si>
  <si>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</si>
  <si>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</si>
  <si>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</si>
  <si>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</si>
  <si>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</si>
  <si>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</si>
  <si>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</si>
  <si>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</si>
  <si>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</si>
  <si>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</si>
  <si>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</si>
  <si>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</si>
  <si>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</si>
  <si>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</si>
  <si>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</si>
  <si>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</si>
  <si>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</si>
  <si>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</si>
  <si>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</si>
  <si>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</si>
  <si>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</si>
  <si>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</si>
  <si>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</si>
  <si>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</si>
  <si>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</si>
  <si>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</si>
  <si>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</si>
  <si>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</si>
  <si>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</si>
  <si>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</si>
  <si>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</si>
  <si>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</si>
  <si>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</si>
  <si>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</si>
  <si>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</si>
  <si>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</si>
  <si>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</si>
  <si>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</si>
  <si>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</si>
  <si>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</si>
  <si>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</si>
  <si>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</si>
  <si>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</si>
  <si>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</si>
  <si>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</si>
  <si>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</si>
  <si>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</si>
  <si>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</si>
  <si>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</si>
  <si>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</si>
  <si>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</si>
  <si>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</si>
  <si>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</si>
  <si>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</si>
  <si>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</si>
  <si>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</si>
  <si>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</si>
  <si>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</si>
  <si>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</si>
  <si>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</si>
  <si>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</si>
  <si>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</si>
  <si>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</si>
  <si>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</si>
  <si>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</si>
  <si>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</si>
  <si>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</si>
  <si>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</si>
  <si>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</si>
  <si>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</si>
  <si>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</si>
  <si>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</si>
  <si>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</si>
  <si>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</si>
  <si>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</si>
  <si>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</si>
  <si>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</si>
  <si>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</si>
  <si>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</si>
  <si>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</si>
  <si>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</si>
  <si>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</si>
  <si>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</si>
  <si>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</si>
  <si>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</si>
  <si>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</si>
  <si>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</si>
  <si>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</si>
  <si>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</si>
  <si>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</si>
  <si>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</si>
  <si>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</si>
  <si>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</si>
  <si>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</si>
  <si>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</si>
  <si>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</si>
  <si>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</si>
  <si>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</si>
  <si>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</si>
  <si>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</si>
  <si>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</si>
  <si>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</si>
  <si>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</si>
  <si>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</si>
  <si>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</si>
  <si>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</si>
  <si>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</si>
  <si>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</si>
  <si>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</si>
  <si>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</si>
  <si>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</si>
  <si>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</si>
  <si>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</si>
  <si>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</si>
  <si>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</si>
  <si>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</si>
  <si>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</si>
  <si>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</si>
  <si>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</si>
  <si>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</si>
  <si>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</si>
  <si>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</si>
  <si>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</si>
  <si>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</si>
  <si>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</si>
  <si>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</si>
  <si>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</si>
  <si>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</si>
  <si>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</si>
  <si>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</si>
  <si>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</si>
  <si>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</si>
  <si>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</si>
  <si>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</si>
  <si>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</si>
  <si>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</si>
  <si>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</si>
  <si>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</si>
  <si>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</si>
  <si>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</si>
  <si>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</si>
  <si>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</si>
  <si>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</si>
  <si>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</si>
  <si>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</si>
  <si>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</si>
  <si>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</si>
  <si>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</si>
  <si>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</si>
  <si>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</si>
  <si>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</si>
  <si>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</si>
  <si>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</si>
  <si>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</si>
  <si>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</si>
  <si>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</si>
  <si>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</si>
  <si>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</si>
  <si>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</si>
  <si>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</si>
  <si>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</si>
  <si>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</si>
  <si>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</si>
  <si>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</si>
  <si>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</si>
  <si>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</si>
  <si>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</si>
  <si>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</si>
  <si>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</si>
  <si>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</si>
  <si>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</si>
  <si>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</si>
  <si>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</si>
  <si>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</si>
  <si>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</si>
  <si>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</si>
  <si>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</si>
  <si>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</si>
  <si>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</si>
  <si>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</si>
  <si>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</si>
  <si>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</si>
  <si>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</si>
  <si>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</si>
  <si>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</si>
  <si>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</si>
  <si>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</si>
  <si>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</si>
  <si>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</si>
  <si>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</si>
  <si>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</si>
  <si>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</si>
  <si>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</si>
  <si>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</si>
  <si>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</si>
  <si>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</si>
  <si>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</si>
  <si>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</si>
  <si>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</si>
  <si>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</si>
  <si>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</si>
  <si>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</si>
  <si>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</si>
  <si>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</si>
  <si>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</si>
  <si>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</si>
  <si>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</si>
  <si>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</si>
  <si>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</si>
  <si>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</si>
  <si>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</si>
  <si>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</si>
  <si>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</si>
  <si>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</si>
  <si>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</si>
  <si>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</si>
  <si>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</si>
  <si>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</si>
  <si>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</si>
  <si>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</si>
  <si>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</si>
  <si>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</si>
  <si>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</si>
  <si>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</si>
  <si>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</si>
  <si>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</si>
  <si>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</si>
  <si>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</si>
  <si>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</si>
  <si>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</si>
  <si>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</si>
  <si>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</si>
  <si>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</si>
  <si>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</si>
  <si>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</si>
  <si>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</si>
  <si>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</si>
  <si>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</si>
  <si>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</si>
  <si>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</si>
  <si>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</si>
  <si>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</si>
  <si>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</si>
  <si>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</si>
  <si>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</si>
  <si>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</si>
  <si>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</si>
  <si>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</si>
  <si>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</si>
  <si>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</si>
  <si>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</si>
  <si>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</si>
  <si>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</si>
  <si>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</si>
  <si>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</si>
  <si>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</si>
  <si>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</si>
  <si>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</si>
  <si>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</si>
  <si>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</si>
  <si>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</si>
  <si>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</si>
  <si>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</si>
  <si>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</si>
  <si>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</si>
  <si>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</si>
  <si>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</si>
  <si>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</si>
  <si>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</si>
  <si>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</si>
  <si>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</si>
  <si>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</si>
  <si>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</si>
  <si>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</si>
  <si>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</si>
  <si>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</si>
  <si>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</si>
  <si>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</si>
  <si>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</si>
  <si>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</si>
  <si>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</si>
  <si>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</si>
  <si>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</si>
  <si>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</si>
  <si>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</si>
  <si>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</si>
  <si>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</si>
  <si>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</si>
  <si>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</si>
  <si>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</si>
  <si>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</si>
  <si>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</si>
  <si>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</si>
  <si>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</si>
  <si>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</si>
  <si>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</si>
  <si>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</si>
  <si>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</si>
  <si>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</si>
  <si>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</si>
  <si>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</si>
  <si>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</si>
  <si>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</si>
  <si>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</si>
  <si>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</si>
  <si>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</si>
  <si>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</si>
  <si>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</si>
  <si>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</si>
  <si>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</si>
  <si>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</si>
  <si>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</si>
  <si>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</si>
  <si>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</si>
  <si>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</si>
  <si>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</si>
  <si>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</si>
  <si>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</si>
  <si>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</si>
  <si>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</si>
  <si>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</si>
  <si>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</si>
  <si>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</si>
  <si>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</si>
  <si>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</si>
  <si>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</si>
  <si>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</si>
  <si>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</si>
  <si>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</si>
  <si>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</si>
  <si>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</si>
  <si>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</si>
  <si>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</si>
  <si>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</si>
  <si>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</si>
  <si>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</si>
  <si>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</si>
  <si>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</si>
  <si>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</si>
  <si>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</si>
  <si>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</si>
  <si>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</si>
  <si>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</si>
  <si>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</si>
  <si>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</si>
  <si>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</si>
  <si>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</si>
  <si>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</si>
  <si>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</si>
  <si>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</si>
  <si>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</si>
  <si>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</si>
  <si>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</si>
  <si>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</si>
  <si>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</si>
  <si>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</si>
  <si>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</si>
  <si>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</si>
  <si>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</si>
  <si>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</si>
  <si>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</si>
  <si>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</si>
  <si>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</si>
  <si>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</si>
  <si>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</si>
  <si>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</si>
  <si>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</si>
  <si>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</si>
  <si>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</si>
  <si>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</si>
  <si>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</si>
  <si>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</si>
  <si>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</si>
  <si>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</si>
  <si>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</si>
  <si>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</si>
  <si>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</si>
  <si>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</si>
  <si>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</si>
  <si>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</si>
  <si>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</si>
  <si>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</si>
  <si>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</si>
  <si>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</si>
  <si>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</si>
  <si>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</si>
  <si>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</si>
  <si>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</si>
  <si>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</si>
  <si>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</si>
  <si>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</si>
  <si>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</si>
  <si>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</si>
  <si>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</si>
  <si>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</si>
  <si>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</si>
  <si>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</si>
  <si>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</si>
  <si>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</si>
  <si>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</si>
  <si>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</si>
  <si>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</si>
  <si>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</si>
  <si>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</si>
  <si>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</si>
  <si>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</si>
  <si>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</si>
  <si>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</si>
  <si>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</si>
  <si>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</si>
  <si>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</si>
  <si>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</si>
  <si>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</si>
  <si>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</si>
  <si>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</si>
  <si>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</si>
  <si>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</si>
  <si>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</si>
  <si>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</si>
  <si>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</si>
  <si>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</si>
  <si>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</si>
  <si>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</si>
  <si>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</si>
  <si>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</si>
  <si>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</si>
  <si>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</si>
  <si>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</si>
  <si>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</si>
  <si>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</si>
  <si>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</si>
  <si>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</si>
  <si>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</si>
  <si>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</si>
  <si>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</si>
  <si>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</si>
  <si>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</si>
  <si>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</si>
  <si>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</si>
  <si>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</si>
  <si>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</si>
  <si>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</si>
  <si>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</si>
  <si>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</si>
  <si>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</si>
  <si>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</si>
  <si>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</si>
  <si>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</si>
  <si>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</si>
  <si>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</si>
  <si>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</si>
  <si>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</si>
  <si>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</si>
  <si>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</si>
  <si>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</si>
  <si>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</si>
  <si>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</si>
  <si>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</si>
  <si>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</si>
  <si>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</si>
  <si>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</si>
  <si>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</si>
  <si>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</si>
  <si>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</si>
  <si>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</si>
  <si>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</si>
  <si>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</si>
  <si>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</si>
  <si>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</si>
  <si>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</si>
  <si>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</si>
  <si>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</si>
  <si>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</si>
  <si>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</si>
  <si>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</si>
  <si>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</si>
  <si>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</si>
  <si>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</si>
  <si>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</si>
  <si>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</si>
  <si>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</si>
  <si>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</si>
  <si>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</si>
  <si>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</si>
  <si>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</si>
  <si>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</si>
  <si>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</si>
  <si>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</si>
  <si>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</si>
  <si>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</si>
  <si>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</si>
  <si>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</si>
  <si>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</si>
  <si>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</si>
  <si>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</si>
  <si>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</si>
  <si>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</si>
  <si>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</si>
  <si>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</si>
  <si>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</si>
  <si>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</si>
  <si>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</si>
  <si>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</si>
  <si>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</si>
  <si>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</si>
  <si>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</si>
  <si>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</si>
  <si>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</si>
  <si>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</si>
  <si>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</si>
  <si>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</si>
  <si>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</si>
  <si>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</si>
  <si>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</si>
  <si>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</si>
  <si>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</si>
  <si>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</si>
  <si>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</si>
  <si>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</si>
  <si>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</si>
  <si>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</si>
  <si>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</si>
  <si>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</si>
  <si>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</si>
  <si>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</si>
  <si>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</si>
  <si>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</si>
  <si>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</si>
  <si>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</si>
  <si>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</si>
  <si>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</si>
  <si>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</si>
  <si>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</si>
  <si>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</si>
  <si>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</si>
  <si>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</si>
  <si>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</si>
  <si>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</si>
  <si>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</si>
  <si>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</si>
  <si>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</si>
  <si>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</si>
  <si>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</si>
  <si>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</si>
  <si>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</si>
  <si>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</si>
  <si>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</si>
  <si>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</si>
  <si>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</si>
  <si>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</si>
  <si>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</si>
  <si>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</si>
  <si>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</si>
  <si>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</si>
  <si>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</si>
  <si>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</si>
  <si>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</si>
  <si>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</si>
  <si>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</si>
  <si>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</si>
  <si>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</si>
  <si>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</si>
  <si>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</si>
  <si>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</si>
  <si>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</si>
  <si>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</si>
  <si>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</si>
  <si>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</si>
  <si>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</si>
  <si>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</si>
  <si>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</si>
  <si>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</si>
  <si>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</si>
  <si>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</si>
  <si>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</si>
  <si>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</si>
  <si>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</si>
  <si>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</si>
  <si>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</si>
  <si>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</si>
  <si>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</si>
  <si>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</si>
  <si>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</si>
  <si>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</si>
  <si>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</si>
  <si>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</si>
  <si>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</si>
  <si>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</si>
  <si>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</si>
  <si>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</si>
  <si>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</si>
  <si>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</si>
  <si>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</si>
  <si>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</si>
  <si>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</si>
  <si>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</si>
  <si>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</si>
  <si>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</si>
  <si>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</si>
  <si>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</si>
  <si>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</si>
  <si>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</si>
  <si>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</si>
  <si>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</si>
  <si>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</si>
  <si>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</si>
  <si>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</si>
  <si>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</si>
  <si>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</si>
  <si>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</si>
  <si>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</si>
  <si>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</si>
  <si>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</si>
  <si>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</si>
  <si>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</si>
  <si>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</si>
  <si>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</si>
  <si>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</si>
  <si>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</si>
  <si>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</si>
  <si>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</si>
  <si>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</si>
  <si>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</si>
  <si>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</si>
  <si>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</si>
  <si>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</si>
  <si>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</si>
  <si>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</si>
  <si>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</si>
  <si>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</si>
  <si>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</si>
  <si>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</si>
  <si>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</si>
  <si>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</si>
  <si>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</si>
  <si>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</si>
  <si>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</si>
  <si>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</si>
  <si>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</si>
  <si>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</si>
  <si>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</si>
  <si>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</si>
  <si>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</si>
  <si>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</si>
  <si>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</si>
  <si>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</si>
  <si>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</si>
  <si>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</si>
  <si>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</si>
  <si>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</si>
  <si>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</si>
  <si>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</si>
  <si>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</si>
  <si>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</si>
  <si>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</si>
  <si>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</si>
  <si>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</si>
  <si>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</si>
  <si>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</si>
  <si>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</si>
  <si>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</si>
  <si>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</si>
  <si>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</si>
  <si>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</si>
  <si>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</si>
  <si>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</si>
  <si>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</si>
  <si>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</si>
  <si>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</si>
  <si>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</si>
  <si>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</si>
  <si>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</si>
  <si>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</si>
  <si>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</si>
  <si>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</si>
  <si>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</si>
  <si>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</si>
  <si>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</si>
  <si>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</si>
  <si>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</si>
  <si>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</si>
  <si>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</si>
  <si>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</si>
  <si>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</si>
  <si>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</si>
  <si>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</si>
  <si>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</si>
  <si>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</si>
  <si>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</si>
  <si>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</si>
  <si>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</si>
  <si>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</si>
  <si>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</si>
  <si>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</si>
  <si>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</si>
  <si>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</si>
  <si>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</si>
  <si>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</si>
  <si>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</si>
  <si>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</si>
  <si>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</si>
  <si>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</si>
  <si>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</si>
  <si>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</si>
  <si>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</si>
  <si>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</si>
  <si>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</si>
  <si>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</si>
  <si>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</si>
  <si>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</si>
  <si>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</si>
  <si>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</si>
  <si>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</si>
  <si>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</si>
  <si>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</si>
  <si>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</si>
  <si>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</si>
  <si>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</si>
  <si>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</si>
  <si>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</si>
  <si>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</si>
  <si>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</si>
  <si>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</si>
  <si>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</si>
  <si>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</si>
  <si>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</si>
  <si>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</si>
  <si>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</si>
  <si>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</si>
  <si>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</si>
  <si>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</si>
  <si>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</si>
  <si>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</si>
  <si>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</si>
  <si>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</si>
  <si>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</si>
  <si>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</si>
  <si>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</si>
  <si>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</si>
  <si>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</si>
  <si>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</si>
  <si>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</si>
  <si>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</si>
  <si>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</si>
  <si>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</si>
  <si>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</si>
  <si>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</si>
  <si>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</si>
  <si>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</si>
  <si>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</si>
  <si>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</si>
  <si>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</si>
  <si>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</si>
  <si>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</si>
  <si>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</si>
  <si>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</si>
  <si>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</si>
  <si>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</si>
  <si>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</si>
  <si>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</si>
  <si>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</si>
  <si>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</si>
  <si>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</si>
  <si>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</si>
  <si>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</si>
  <si>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</si>
  <si>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</si>
  <si>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</si>
  <si>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</si>
  <si>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</si>
  <si>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</si>
  <si>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</si>
  <si>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</si>
  <si>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</si>
  <si>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</si>
  <si>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</si>
  <si>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</si>
  <si>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</si>
  <si>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</si>
  <si>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</si>
  <si>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</si>
  <si>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</si>
  <si>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</si>
  <si>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</si>
  <si>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</si>
  <si>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</si>
  <si>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</si>
  <si>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</si>
  <si>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</si>
  <si>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</si>
  <si>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</si>
  <si>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</si>
  <si>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</si>
  <si>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</si>
  <si>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</si>
  <si>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</si>
  <si>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</si>
  <si>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</si>
  <si>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</si>
  <si>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</si>
  <si>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</si>
  <si>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</si>
  <si>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</si>
  <si>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</si>
  <si>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</si>
  <si>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</si>
  <si>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</si>
  <si>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</si>
  <si>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</si>
  <si>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</si>
  <si>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</si>
  <si>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</si>
  <si>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</si>
  <si>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</si>
  <si>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</si>
  <si>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</si>
  <si>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</si>
  <si>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</si>
  <si>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</si>
  <si>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</si>
  <si>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</si>
  <si>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</si>
  <si>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</si>
  <si>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</si>
  <si>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</si>
  <si>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</si>
  <si>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</si>
  <si>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</si>
  <si>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</si>
  <si>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</si>
  <si>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</si>
  <si>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</si>
  <si>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</si>
  <si>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</si>
  <si>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</si>
  <si>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</si>
  <si>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</si>
  <si>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</si>
  <si>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</si>
  <si>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</si>
  <si>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</si>
  <si>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</si>
  <si>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</si>
  <si>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</si>
  <si>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</si>
  <si>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</si>
  <si>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</si>
  <si>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</si>
  <si>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</si>
  <si>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</si>
  <si>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</si>
  <si>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</si>
  <si>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</si>
  <si>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</si>
  <si>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</si>
  <si>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</si>
  <si>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</si>
  <si>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</si>
  <si>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</si>
  <si>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</si>
  <si>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</si>
  <si>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</si>
  <si>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</si>
  <si>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</si>
  <si>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</si>
  <si>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</si>
  <si>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</si>
  <si>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</si>
  <si>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</si>
  <si>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</si>
  <si>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</si>
  <si>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</si>
  <si>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</si>
  <si>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</si>
  <si>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</si>
  <si>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</si>
  <si>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</si>
  <si>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</si>
  <si>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</si>
  <si>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</si>
  <si>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</si>
  <si>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</si>
  <si>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</si>
  <si>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</si>
  <si>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</si>
  <si>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</si>
  <si>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</si>
  <si>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</si>
  <si>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</si>
  <si>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</si>
  <si>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</si>
  <si>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</si>
  <si>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</si>
  <si>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</si>
  <si>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</si>
  <si>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</si>
  <si>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</si>
  <si>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</si>
  <si>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</si>
  <si>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</si>
  <si>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</si>
  <si>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</si>
  <si>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</si>
  <si>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</si>
  <si>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</si>
  <si>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</si>
  <si>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</si>
  <si>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</si>
  <si>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</si>
  <si>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</si>
  <si>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</si>
  <si>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</si>
  <si>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</si>
  <si>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</si>
  <si>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</si>
  <si>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</si>
  <si>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</si>
  <si>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</si>
  <si>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</si>
  <si>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</si>
  <si>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</si>
  <si>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</si>
  <si>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</si>
  <si>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</si>
  <si>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</si>
  <si>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</si>
  <si>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</si>
  <si>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</si>
  <si>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</si>
  <si>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</si>
  <si>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</si>
  <si>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</si>
  <si>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</si>
  <si>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</si>
  <si>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</si>
  <si>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</si>
  <si>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</si>
  <si>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</si>
  <si>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</si>
  <si>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</si>
  <si>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</si>
  <si>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</si>
  <si>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</si>
  <si>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</si>
  <si>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</si>
  <si>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</si>
  <si>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</si>
  <si>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</si>
  <si>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</si>
  <si>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</si>
  <si>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</si>
  <si>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</si>
  <si>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</si>
  <si>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</si>
  <si>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</si>
  <si>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</si>
  <si>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</si>
  <si>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</si>
  <si>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</si>
  <si>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</si>
  <si>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</si>
  <si>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</si>
  <si>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</si>
  <si>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</si>
  <si>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</si>
  <si>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</si>
  <si>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</si>
  <si>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</si>
  <si>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</si>
  <si>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</si>
  <si>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</si>
  <si>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</si>
  <si>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</si>
  <si>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</si>
  <si>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</si>
  <si>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</si>
  <si>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</si>
  <si>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</si>
  <si>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</si>
  <si>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</si>
  <si>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</si>
  <si>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</si>
  <si>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</si>
  <si>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</si>
  <si>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</si>
  <si>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</si>
  <si>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</si>
  <si>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</si>
  <si>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</si>
  <si>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</si>
  <si>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</si>
  <si>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</si>
  <si>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</si>
  <si>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</si>
  <si>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</si>
  <si>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</si>
  <si>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</si>
  <si>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</si>
  <si>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</si>
  <si>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</si>
  <si>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</si>
  <si>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</si>
  <si>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</si>
  <si>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</si>
  <si>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</si>
  <si>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</si>
  <si>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</si>
  <si>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</si>
  <si>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</si>
  <si>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</si>
  <si>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</si>
  <si>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</si>
  <si>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</si>
  <si>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</si>
  <si>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</si>
  <si>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</si>
  <si>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</si>
  <si>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</si>
  <si>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</si>
  <si>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</si>
  <si>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</si>
  <si>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</si>
  <si>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</si>
  <si>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</si>
  <si>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</si>
  <si>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</si>
  <si>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</si>
  <si>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</si>
  <si>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</si>
  <si>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</si>
  <si>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</si>
  <si>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</si>
  <si>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</si>
  <si>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</si>
  <si>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</si>
  <si>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</si>
  <si>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</si>
  <si>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</si>
  <si>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</si>
  <si>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</si>
  <si>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</si>
  <si>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</si>
  <si>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</si>
  <si>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</si>
  <si>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</si>
  <si>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</si>
  <si>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</si>
  <si>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</si>
  <si>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</si>
  <si>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</si>
  <si>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</si>
  <si>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</si>
  <si>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</si>
  <si>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</si>
  <si>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</si>
  <si>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</si>
  <si>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</si>
  <si>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</si>
  <si>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</si>
  <si>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</si>
  <si>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</si>
  <si>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</si>
  <si>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</si>
  <si>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</si>
  <si>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</si>
  <si>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</si>
  <si>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</si>
  <si>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</si>
  <si>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</si>
  <si>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</si>
  <si>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</si>
  <si>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</si>
  <si>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</si>
  <si>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</si>
  <si>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</si>
  <si>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</si>
  <si>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</si>
  <si>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</si>
  <si>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</si>
  <si>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</si>
  <si>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</si>
  <si>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</si>
  <si>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</si>
  <si>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</si>
  <si>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</si>
  <si>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</si>
  <si>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</si>
  <si>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</si>
  <si>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</si>
  <si>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</si>
  <si>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</si>
  <si>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</si>
  <si>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</si>
  <si>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</si>
  <si>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</si>
  <si>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</si>
  <si>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</si>
  <si>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</si>
  <si>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</si>
  <si>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</si>
  <si>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</si>
  <si>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</si>
  <si>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</si>
  <si>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</si>
  <si>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</si>
  <si>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</si>
  <si>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</si>
  <si>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</si>
  <si>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</si>
  <si>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</si>
  <si>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</si>
  <si>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</si>
  <si>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</si>
  <si>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</si>
  <si>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</si>
  <si>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</si>
  <si>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</si>
  <si>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</si>
  <si>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</si>
  <si>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</si>
  <si>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</si>
  <si>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</si>
  <si>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</si>
  <si>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</si>
  <si>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</si>
  <si>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</si>
  <si>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</si>
  <si>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</si>
  <si>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</si>
  <si>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</si>
  <si>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</si>
  <si>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</si>
  <si>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</si>
  <si>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</si>
  <si>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</si>
  <si>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</si>
  <si>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</si>
  <si>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</si>
  <si>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</si>
  <si>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</si>
  <si>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</si>
  <si>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</si>
  <si>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</si>
  <si>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</si>
  <si>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</si>
  <si>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</si>
  <si>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</si>
  <si>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</si>
  <si>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</si>
  <si>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</si>
  <si>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</si>
  <si>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</si>
  <si>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</si>
  <si>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</si>
  <si>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</si>
  <si>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</si>
  <si>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</si>
  <si>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</si>
  <si>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</si>
  <si>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</si>
  <si>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</si>
  <si>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</si>
  <si>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</si>
  <si>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</si>
  <si>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</si>
  <si>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</si>
  <si>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</si>
  <si>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</si>
  <si>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</si>
  <si>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</si>
  <si>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</si>
  <si>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</si>
  <si>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</si>
  <si>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</si>
  <si>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</si>
  <si>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</si>
  <si>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</si>
  <si>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</si>
  <si>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</si>
  <si>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</si>
  <si>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</si>
  <si>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</si>
  <si>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</si>
  <si>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</si>
  <si>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</si>
  <si>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</si>
  <si>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</si>
  <si>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</si>
  <si>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</si>
  <si>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</si>
  <si>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</si>
  <si>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</si>
  <si>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</si>
  <si>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</si>
  <si>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</si>
  <si>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</si>
  <si>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</si>
  <si>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</si>
  <si>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</si>
  <si>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</si>
  <si>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</si>
  <si>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</si>
  <si>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</si>
  <si>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</si>
  <si>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</si>
  <si>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</si>
  <si>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</si>
  <si>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</si>
  <si>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</si>
  <si>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</si>
  <si>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</si>
  <si>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</si>
  <si>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</si>
  <si>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</si>
  <si>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</si>
  <si>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</si>
  <si>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</si>
  <si>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</si>
  <si>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</si>
  <si>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</si>
  <si>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</si>
  <si>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</si>
  <si>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</si>
  <si>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</si>
  <si>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</si>
  <si>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</si>
  <si>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</si>
  <si>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</si>
  <si>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</si>
  <si>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</si>
  <si>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</si>
  <si>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</si>
  <si>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</si>
  <si>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</si>
  <si>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</si>
  <si>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</si>
  <si>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</si>
  <si>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</si>
  <si>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</si>
  <si>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</si>
  <si>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</si>
  <si>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</si>
  <si>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</si>
  <si>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</si>
  <si>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</si>
  <si>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</si>
  <si>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</si>
  <si>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</si>
  <si>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</si>
  <si>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</si>
  <si>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</si>
  <si>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</si>
  <si>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</si>
  <si>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</si>
  <si>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</si>
  <si>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</si>
  <si>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</si>
  <si>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</si>
  <si>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</si>
  <si>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</si>
  <si>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</si>
  <si>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</si>
  <si>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</si>
  <si>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</si>
  <si>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</si>
  <si>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</si>
  <si>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</si>
  <si>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</si>
  <si>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</si>
  <si>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</si>
  <si>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</si>
  <si>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</si>
  <si>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</si>
  <si>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</si>
  <si>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</si>
  <si>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</si>
  <si>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</si>
  <si>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</si>
  <si>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</si>
  <si>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</si>
  <si>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</si>
  <si>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</si>
  <si>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</si>
  <si>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</si>
  <si>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</si>
  <si>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</si>
  <si>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</si>
  <si>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</si>
  <si>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</si>
  <si>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</si>
  <si>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</si>
  <si>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</si>
  <si>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</si>
  <si>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</si>
  <si>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</si>
  <si>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</si>
  <si>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</si>
  <si>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</si>
  <si>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</si>
  <si>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</si>
  <si>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</si>
  <si>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</si>
  <si>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</si>
  <si>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</si>
  <si>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</si>
  <si>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</si>
  <si>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</si>
  <si>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</si>
  <si>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</si>
  <si>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</si>
  <si>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</si>
  <si>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</si>
  <si>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</si>
  <si>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</si>
  <si>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</si>
  <si>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</si>
  <si>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</si>
  <si>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</si>
  <si>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</si>
  <si>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</si>
  <si>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</si>
  <si>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</si>
  <si>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</si>
  <si>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</si>
  <si>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</si>
  <si>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</si>
  <si>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</si>
  <si>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</si>
  <si>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</si>
  <si>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</si>
  <si>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</si>
  <si>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</si>
  <si>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</si>
  <si>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</si>
  <si>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</si>
  <si>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</si>
  <si>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</si>
  <si>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</si>
  <si>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</si>
  <si>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</si>
  <si>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</si>
  <si>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</si>
  <si>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</si>
  <si>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</si>
  <si>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</si>
  <si>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</si>
  <si>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</si>
  <si>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</si>
  <si>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</si>
  <si>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</si>
  <si>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</si>
  <si>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</si>
  <si>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</si>
  <si>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</si>
  <si>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</si>
  <si>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</si>
  <si>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</si>
  <si>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</si>
  <si>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</si>
  <si>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</si>
  <si>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</si>
  <si>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</si>
  <si>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</si>
  <si>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</si>
  <si>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</si>
  <si>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</si>
  <si>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</si>
  <si>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</si>
  <si>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</si>
  <si>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</si>
  <si>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</si>
  <si>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</si>
  <si>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</si>
  <si>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</si>
  <si>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</si>
  <si>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</si>
  <si>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</si>
  <si>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</si>
  <si>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</si>
  <si>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</si>
  <si>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</si>
  <si>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</si>
  <si>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</si>
  <si>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</si>
  <si>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</si>
  <si>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</si>
  <si>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</si>
  <si>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</si>
  <si>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</si>
  <si>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</si>
  <si>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</si>
  <si>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</si>
  <si>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</si>
  <si>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</si>
  <si>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</si>
  <si>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</si>
  <si>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</si>
  <si>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</si>
  <si>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</si>
  <si>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</si>
  <si>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</si>
  <si>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</si>
  <si>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</si>
  <si>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</si>
  <si>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</si>
  <si>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</si>
  <si>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</si>
  <si>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</si>
  <si>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</si>
  <si>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</si>
  <si>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</si>
  <si>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</si>
  <si>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</si>
  <si>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</si>
  <si>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</si>
  <si>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</si>
  <si>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</si>
  <si>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</si>
  <si>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</si>
  <si>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</si>
  <si>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</si>
  <si>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</si>
  <si>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</si>
  <si>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</si>
  <si>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</si>
  <si>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</si>
  <si>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</si>
  <si>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</si>
  <si>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</si>
  <si>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</si>
  <si>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</si>
  <si>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</si>
  <si>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</si>
  <si>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</si>
  <si>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</si>
  <si>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</si>
  <si>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</si>
  <si>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</si>
  <si>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</si>
  <si>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</si>
  <si>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</si>
  <si>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</si>
  <si>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</si>
  <si>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</si>
  <si>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</si>
  <si>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</si>
  <si>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</si>
  <si>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</si>
  <si>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</si>
  <si>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</si>
  <si>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</si>
  <si>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</si>
  <si>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</si>
  <si>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</si>
  <si>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</si>
  <si>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</si>
  <si>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</si>
  <si>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</si>
  <si>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</si>
  <si>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</si>
  <si>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</si>
  <si>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</si>
  <si>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</si>
  <si>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</si>
  <si>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</si>
  <si>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</si>
  <si>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</si>
  <si>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</si>
  <si>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</si>
  <si>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</si>
  <si>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</si>
  <si>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</si>
  <si>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</si>
  <si>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</si>
  <si>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</si>
  <si>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</si>
  <si>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</si>
  <si>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</si>
  <si>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</si>
  <si>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</si>
  <si>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</si>
  <si>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</si>
  <si>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</si>
  <si>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</si>
  <si>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</si>
  <si>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</si>
  <si>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</si>
  <si>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</si>
  <si>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</si>
  <si>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</si>
  <si>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</si>
  <si>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</si>
  <si>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</si>
  <si>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</si>
  <si>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</si>
  <si>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</si>
  <si>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</si>
  <si>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</si>
  <si>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</si>
  <si>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</si>
  <si>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</si>
  <si>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</si>
  <si>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</si>
  <si>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</si>
  <si>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</si>
  <si>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</si>
  <si>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</si>
  <si>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</si>
  <si>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</si>
  <si>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</si>
  <si>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</si>
  <si>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</si>
  <si>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</si>
  <si>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</si>
  <si>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</si>
  <si>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</si>
  <si>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</si>
  <si>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</si>
  <si>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</si>
  <si>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</si>
  <si>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</si>
  <si>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</si>
  <si>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</si>
  <si>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</si>
  <si>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</si>
  <si>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</si>
  <si>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</si>
  <si>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</si>
  <si>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</si>
  <si>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</si>
  <si>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</si>
  <si>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</si>
  <si>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</si>
  <si>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</si>
  <si>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</si>
  <si>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</si>
  <si>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</si>
  <si>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</si>
  <si>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</si>
  <si>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</si>
  <si>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</si>
  <si>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</si>
  <si>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</si>
  <si>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</si>
  <si>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</si>
  <si>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</si>
  <si>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</si>
  <si>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</si>
  <si>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</si>
  <si>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</si>
  <si>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</si>
  <si>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</si>
  <si>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</si>
  <si>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</si>
  <si>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</si>
  <si>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</si>
  <si>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</si>
  <si>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</si>
  <si>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</si>
  <si>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</si>
  <si>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</si>
  <si>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</si>
  <si>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</si>
  <si>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</si>
  <si>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</si>
  <si>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</si>
  <si>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</si>
  <si>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</si>
  <si>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</si>
  <si>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</si>
  <si>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</si>
  <si>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</si>
  <si>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</si>
  <si>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</si>
  <si>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</si>
  <si>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</si>
  <si>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</si>
  <si>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</si>
  <si>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</si>
  <si>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</si>
  <si>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</si>
  <si>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</si>
  <si>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</si>
  <si>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</si>
  <si>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</si>
  <si>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</si>
  <si>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</si>
  <si>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</si>
  <si>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</si>
  <si>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</si>
  <si>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</si>
  <si>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</si>
  <si>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</si>
  <si>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</si>
  <si>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</si>
  <si>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</si>
  <si>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</si>
  <si>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</si>
  <si>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</si>
  <si>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</si>
  <si>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</si>
  <si>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</si>
  <si>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</si>
  <si>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</si>
  <si>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</si>
  <si>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</si>
  <si>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</si>
  <si>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</si>
  <si>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</si>
  <si>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</si>
  <si>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</si>
  <si>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</si>
  <si>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</si>
  <si>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</si>
  <si>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</si>
  <si>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</si>
  <si>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</si>
  <si>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</si>
  <si>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</si>
  <si>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</si>
  <si>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</si>
  <si>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</si>
  <si>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</si>
  <si>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</si>
  <si>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</si>
  <si>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</si>
  <si>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</si>
  <si>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</si>
  <si>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</si>
  <si>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</si>
  <si>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</si>
  <si>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</si>
  <si>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</si>
  <si>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</si>
  <si>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</si>
  <si>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</si>
  <si>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</si>
  <si>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</si>
  <si>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</si>
  <si>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</si>
  <si>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</si>
  <si>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</si>
  <si>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</si>
  <si>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</si>
  <si>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</si>
  <si>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</si>
  <si>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</si>
  <si>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</si>
  <si>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</si>
  <si>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</si>
  <si>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</si>
  <si>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</si>
  <si>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</si>
  <si>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</si>
  <si>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</si>
  <si>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</si>
  <si>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</si>
  <si>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</si>
  <si>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</si>
  <si>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</si>
  <si>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</si>
  <si>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</si>
  <si>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</si>
  <si>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</si>
  <si>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</si>
  <si>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</si>
  <si>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</si>
  <si>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</si>
  <si>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</si>
  <si>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</si>
  <si>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</si>
  <si>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</si>
  <si>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</si>
  <si>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</si>
  <si>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</si>
  <si>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</si>
  <si>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</si>
  <si>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</si>
  <si>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</si>
  <si>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</si>
  <si>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</si>
  <si>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</si>
  <si>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</si>
  <si>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</si>
  <si>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</si>
  <si>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</si>
  <si>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</si>
  <si>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</si>
  <si>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</si>
  <si>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</si>
  <si>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</si>
  <si>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</si>
  <si>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</si>
  <si>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</si>
  <si>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</si>
  <si>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</si>
  <si>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</si>
  <si>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</si>
  <si>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</si>
  <si>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</si>
  <si>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</si>
  <si>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</si>
  <si>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</si>
  <si>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</si>
  <si>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</si>
  <si>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</si>
  <si>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</si>
  <si>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</si>
  <si>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</si>
  <si>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</si>
  <si>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</si>
  <si>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</si>
  <si>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</si>
  <si>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</si>
  <si>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</si>
  <si>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</si>
  <si>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</si>
  <si>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</si>
  <si>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</si>
  <si>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</si>
  <si>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</si>
  <si>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</si>
  <si>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</si>
  <si>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</si>
  <si>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</si>
  <si>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</si>
  <si>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</si>
  <si>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</si>
  <si>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</si>
  <si>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</si>
  <si>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</si>
  <si>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</si>
  <si>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</si>
  <si>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</si>
  <si>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</si>
  <si>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</si>
  <si>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</si>
  <si>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</si>
  <si>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</si>
  <si>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</si>
  <si>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</si>
  <si>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</si>
  <si>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</si>
  <si>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</si>
  <si>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</si>
  <si>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</si>
  <si>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</si>
  <si>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</si>
  <si>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</si>
  <si>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</si>
  <si>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</si>
  <si>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</si>
  <si>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</si>
  <si>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</si>
  <si>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</si>
  <si>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</si>
  <si>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</si>
  <si>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</si>
  <si>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</si>
  <si>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</si>
  <si>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</si>
  <si>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</si>
  <si>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</si>
  <si>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</si>
  <si>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</si>
  <si>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</si>
  <si>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</si>
  <si>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</si>
  <si>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</si>
  <si>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</si>
  <si>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</si>
  <si>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</si>
  <si>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</si>
  <si>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</si>
  <si>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</si>
  <si>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</si>
  <si>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</si>
  <si>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</si>
  <si>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</si>
  <si>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</si>
  <si>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</si>
  <si>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</si>
  <si>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</si>
  <si>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</si>
  <si>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</si>
  <si>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</si>
  <si>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</si>
  <si>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</si>
  <si>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</si>
  <si>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</si>
  <si>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</si>
  <si>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</si>
  <si>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</si>
  <si>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</si>
  <si>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</si>
  <si>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</si>
  <si>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</si>
  <si>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</si>
  <si>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</si>
  <si>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</si>
  <si>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</si>
  <si>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</si>
  <si>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</si>
  <si>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</si>
  <si>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</si>
  <si>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</si>
  <si>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</si>
  <si>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</si>
  <si>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</si>
  <si>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</si>
  <si>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</si>
  <si>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</si>
  <si>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</si>
  <si>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</si>
  <si>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</si>
  <si>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</si>
  <si>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</si>
  <si>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</si>
  <si>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</si>
  <si>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</si>
  <si>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</si>
  <si>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</si>
  <si>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</si>
  <si>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</si>
  <si>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</si>
  <si>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</si>
  <si>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</si>
  <si>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</si>
  <si>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</si>
  <si>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</si>
  <si>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</si>
  <si>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</si>
  <si>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</si>
  <si>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</si>
  <si>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</si>
  <si>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</si>
  <si>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</si>
  <si>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</si>
  <si>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</si>
  <si>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</si>
  <si>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</si>
  <si>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</si>
  <si>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</si>
  <si>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</si>
  <si>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</si>
  <si>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</si>
  <si>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</si>
  <si>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</si>
  <si>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</si>
  <si>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</si>
  <si>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</si>
  <si>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</si>
  <si>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</si>
  <si>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</si>
  <si>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</si>
  <si>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</si>
  <si>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</si>
  <si>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</si>
  <si>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</si>
  <si>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</si>
  <si>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</si>
  <si>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</si>
  <si>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</si>
  <si>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</si>
  <si>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</si>
  <si>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</si>
  <si>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</si>
  <si>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</si>
  <si>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</si>
  <si>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</si>
  <si>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</si>
  <si>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</si>
  <si>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</si>
  <si>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</si>
  <si>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</si>
  <si>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</si>
  <si>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</si>
  <si>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</si>
  <si>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</si>
  <si>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</si>
  <si>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</si>
  <si>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</si>
  <si>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</si>
  <si>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</si>
  <si>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</si>
  <si>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</si>
  <si>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</si>
  <si>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</si>
  <si>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</si>
  <si>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</si>
  <si>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</si>
  <si>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</si>
  <si>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</si>
  <si>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</si>
  <si>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</si>
  <si>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</si>
  <si>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</si>
  <si>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</si>
  <si>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</si>
  <si>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</si>
  <si>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</si>
  <si>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</si>
  <si>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</si>
  <si>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</si>
  <si>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</si>
  <si>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</si>
  <si>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</si>
  <si>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</si>
  <si>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</si>
  <si>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</si>
  <si>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</si>
  <si>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</si>
  <si>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</si>
  <si>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</si>
  <si>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</si>
  <si>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</si>
  <si>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</si>
  <si>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</si>
  <si>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</si>
  <si>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</si>
  <si>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</si>
  <si>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</si>
  <si>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</si>
  <si>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</si>
  <si>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</si>
  <si>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</si>
  <si>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</si>
  <si>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</si>
  <si>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</si>
  <si>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</si>
  <si>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</si>
  <si>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</si>
  <si>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</si>
  <si>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</si>
  <si>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</si>
  <si>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</si>
  <si>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</si>
  <si>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</si>
  <si>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</si>
  <si>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</si>
  <si>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</si>
  <si>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</si>
  <si>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</si>
  <si>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</si>
  <si>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</si>
  <si>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</si>
  <si>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</si>
  <si>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</si>
  <si>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</si>
  <si>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</si>
  <si>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</si>
  <si>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</si>
  <si>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</si>
  <si>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</si>
  <si>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</si>
  <si>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</si>
  <si>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</si>
  <si>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</si>
  <si>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</si>
  <si>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</si>
  <si>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</si>
  <si>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</si>
  <si>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</si>
  <si>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</si>
  <si>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</si>
  <si>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</si>
  <si>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</si>
  <si>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</si>
  <si>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</si>
  <si>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</si>
  <si>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</si>
  <si>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</si>
  <si>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</si>
  <si>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</si>
  <si>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</si>
  <si>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</si>
  <si>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</si>
  <si>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</si>
  <si>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</si>
  <si>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</si>
  <si>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</si>
  <si>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</si>
  <si>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</si>
  <si>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</si>
  <si>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</si>
  <si>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</si>
  <si>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</si>
  <si>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</si>
  <si>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</si>
  <si>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</si>
  <si>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</si>
  <si>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</si>
  <si>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</si>
  <si>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</si>
  <si>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</si>
  <si>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</si>
  <si>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</si>
  <si>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</si>
  <si>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</si>
  <si>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</si>
  <si>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</si>
  <si>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</si>
  <si>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</si>
  <si>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</si>
  <si>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</si>
  <si>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</si>
  <si>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</si>
  <si>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</si>
  <si>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</si>
  <si>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</si>
  <si>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</si>
  <si>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</si>
  <si>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</si>
  <si>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</si>
  <si>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</si>
  <si>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</si>
  <si>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</si>
  <si>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</si>
  <si>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</si>
  <si>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</si>
  <si>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</si>
  <si>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</si>
  <si>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</si>
  <si>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</si>
  <si>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</si>
  <si>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</si>
  <si>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</si>
  <si>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</si>
  <si>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</si>
  <si>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</si>
  <si>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</si>
  <si>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</si>
  <si>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</si>
  <si>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</si>
  <si>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</si>
  <si>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</si>
  <si>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</si>
  <si>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</si>
  <si>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</si>
  <si>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</si>
  <si>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</si>
  <si>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</si>
  <si>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</si>
  <si>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</si>
  <si>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</si>
  <si>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</si>
  <si>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</si>
  <si>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</si>
  <si>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</si>
  <si>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</si>
  <si>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</si>
  <si>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</si>
  <si>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</si>
  <si>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</si>
  <si>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</si>
  <si>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</si>
  <si>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</si>
  <si>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</si>
  <si>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</si>
  <si>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</si>
  <si>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</si>
  <si>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</si>
  <si>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</si>
  <si>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</si>
  <si>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</si>
  <si>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</si>
  <si>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</si>
  <si>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</si>
  <si>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</si>
  <si>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</si>
  <si>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</si>
  <si>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</si>
  <si>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</si>
  <si>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</si>
  <si>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</si>
  <si>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</si>
  <si>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</si>
  <si>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</si>
  <si>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</si>
  <si>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</si>
  <si>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</si>
  <si>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</si>
  <si>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</si>
  <si>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</si>
  <si>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</si>
  <si>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</si>
  <si>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</si>
  <si>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</si>
  <si>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</si>
  <si>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</si>
  <si>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</si>
  <si>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</si>
  <si>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</si>
  <si>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</si>
  <si>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</si>
  <si>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</si>
  <si>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</si>
  <si>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</si>
  <si>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</si>
  <si>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</si>
  <si>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</si>
  <si>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</si>
  <si>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</si>
  <si>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</si>
  <si>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</si>
  <si>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</si>
  <si>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</si>
  <si>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</si>
  <si>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</si>
  <si>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</si>
  <si>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</si>
  <si>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</si>
  <si>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</si>
  <si>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</si>
  <si>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</si>
  <si>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</si>
  <si>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</si>
  <si>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</si>
  <si>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</si>
  <si>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</si>
  <si>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</si>
  <si>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</si>
  <si>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</si>
  <si>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</si>
  <si>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</si>
  <si>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</si>
  <si>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</si>
  <si>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</si>
  <si>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</si>
  <si>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</si>
  <si>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</si>
  <si>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</si>
  <si>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</si>
  <si>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</si>
  <si>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</si>
  <si>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</si>
  <si>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</si>
  <si>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</si>
  <si>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</si>
  <si>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</si>
  <si>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</si>
  <si>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</si>
  <si>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</si>
  <si>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</si>
  <si>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</si>
  <si>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</si>
  <si>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</si>
  <si>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</si>
  <si>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</si>
  <si>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</si>
  <si>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</si>
  <si>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</si>
  <si>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</si>
  <si>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</si>
  <si>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</si>
  <si>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</si>
  <si>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</si>
  <si>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</si>
  <si>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</si>
  <si>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</si>
  <si>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</si>
  <si>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</si>
  <si>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</si>
  <si>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</si>
  <si>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</si>
  <si>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</si>
  <si>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</si>
  <si>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</si>
  <si>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</si>
  <si>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</si>
  <si>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</si>
  <si>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</si>
  <si>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</si>
  <si>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</si>
  <si>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</si>
  <si>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</si>
  <si>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</si>
  <si>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</si>
  <si>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</si>
  <si>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</si>
  <si>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</si>
  <si>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</si>
  <si>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</si>
  <si>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</si>
  <si>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</si>
  <si>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</si>
  <si>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</si>
  <si>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</si>
  <si>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</si>
  <si>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</si>
  <si>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</si>
  <si>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</si>
  <si>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</si>
  <si>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</si>
  <si>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</si>
  <si>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</si>
  <si>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</si>
  <si>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</si>
  <si>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</si>
  <si>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</si>
  <si>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</si>
  <si>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</si>
  <si>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</si>
  <si>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</si>
  <si>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</si>
  <si>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</si>
  <si>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</si>
  <si>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</si>
  <si>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</si>
  <si>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</si>
  <si>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</si>
  <si>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</si>
  <si>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</si>
  <si>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</si>
  <si>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</si>
  <si>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</si>
  <si>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</si>
  <si>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</si>
  <si>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</si>
  <si>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</si>
  <si>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</si>
  <si>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</si>
  <si>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</si>
  <si>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</si>
  <si>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</si>
  <si>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</si>
  <si>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</si>
  <si>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</si>
  <si>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</si>
  <si>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</si>
  <si>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</si>
  <si>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</si>
  <si>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</si>
  <si>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</si>
  <si>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</si>
  <si>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</si>
  <si>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</si>
  <si>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</si>
  <si>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</si>
  <si>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</si>
  <si>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</si>
  <si>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</si>
  <si>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</si>
  <si>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</si>
  <si>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</si>
  <si>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</si>
  <si>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</si>
  <si>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</si>
  <si>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</si>
  <si>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</si>
  <si>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</si>
  <si>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</si>
  <si>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</si>
  <si>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</si>
  <si>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</si>
  <si>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</si>
  <si>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</si>
  <si>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</si>
  <si>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</si>
  <si>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</si>
  <si>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</si>
  <si>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</si>
  <si>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</si>
  <si>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</si>
  <si>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</si>
  <si>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</si>
  <si>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</si>
  <si>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</si>
  <si>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</si>
  <si>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</si>
  <si>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</si>
  <si>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</si>
  <si>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</si>
  <si>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</si>
  <si>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</si>
  <si>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</si>
  <si>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</si>
  <si>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</si>
  <si>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</si>
  <si>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</si>
  <si>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</si>
  <si>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</si>
  <si>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</si>
  <si>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</si>
  <si>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</si>
  <si>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</si>
  <si>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</si>
  <si>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</si>
  <si>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</si>
  <si>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</si>
  <si>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</si>
  <si>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</si>
  <si>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</si>
  <si>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</si>
  <si>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</si>
  <si>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</si>
  <si>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</si>
  <si>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</si>
  <si>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</si>
  <si>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</si>
  <si>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</si>
  <si>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</si>
  <si>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</si>
  <si>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</si>
  <si>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</si>
  <si>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</si>
  <si>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</si>
  <si>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</si>
  <si>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</si>
  <si>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</si>
  <si>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</si>
  <si>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</si>
  <si>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</si>
  <si>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</si>
  <si>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</si>
  <si>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</si>
  <si>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</si>
  <si>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</si>
  <si>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</si>
  <si>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</si>
  <si>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</si>
  <si>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</si>
  <si>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</si>
  <si>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</si>
  <si>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</si>
  <si>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</si>
  <si>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</si>
  <si>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</si>
  <si>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</si>
  <si>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</si>
  <si>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</si>
  <si>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</si>
  <si>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</si>
  <si>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</si>
  <si>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</si>
  <si>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</si>
  <si>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</si>
  <si>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</si>
  <si>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</si>
  <si>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</si>
  <si>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</si>
  <si>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</si>
  <si>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</si>
  <si>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</si>
  <si>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</si>
  <si>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</si>
  <si>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</si>
  <si>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</si>
  <si>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</si>
  <si>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</si>
  <si>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</si>
  <si>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</si>
  <si>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</si>
  <si>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</si>
  <si>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</si>
  <si>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</si>
  <si>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</si>
  <si>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</si>
  <si>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</si>
  <si>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</si>
  <si>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</si>
  <si>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</si>
  <si>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</si>
  <si>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</si>
  <si>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</si>
  <si>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</si>
  <si>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</si>
  <si>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</si>
  <si>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</si>
  <si>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</si>
  <si>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</si>
  <si>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</si>
  <si>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</si>
  <si>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</si>
  <si>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</si>
  <si>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</si>
  <si>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</si>
  <si>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</si>
  <si>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</si>
  <si>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</si>
  <si>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</si>
  <si>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</si>
  <si>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</si>
  <si>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</si>
  <si>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</si>
  <si>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</si>
  <si>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</si>
  <si>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</si>
  <si>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</si>
  <si>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</si>
  <si>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</si>
  <si>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</si>
  <si>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</si>
  <si>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</si>
  <si>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</si>
  <si>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</si>
  <si>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</si>
  <si>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</si>
  <si>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</si>
  <si>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</si>
  <si>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</si>
  <si>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</si>
  <si>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</si>
  <si>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</si>
  <si>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</si>
  <si>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</si>
  <si>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</si>
  <si>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</si>
  <si>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</si>
  <si>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</si>
  <si>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</si>
  <si>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</si>
  <si>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</si>
  <si>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</si>
  <si>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</si>
  <si>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</si>
  <si>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</si>
  <si>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</si>
  <si>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</si>
  <si>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</si>
  <si>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</si>
  <si>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</si>
  <si>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</si>
  <si>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</si>
  <si>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</si>
  <si>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</si>
  <si>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</si>
  <si>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</si>
  <si>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</si>
  <si>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</si>
  <si>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</si>
  <si>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</si>
  <si>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</si>
  <si>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</si>
  <si>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</si>
  <si>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</si>
  <si>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</si>
  <si>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</si>
  <si>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</si>
  <si>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</si>
  <si>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</si>
  <si>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</si>
  <si>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</si>
  <si>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</si>
  <si>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</si>
  <si>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</si>
  <si>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</si>
  <si>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</si>
  <si>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</si>
  <si>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</si>
  <si>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</si>
  <si>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</si>
  <si>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</si>
  <si>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</si>
  <si>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</si>
  <si>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</si>
  <si>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</si>
  <si>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</si>
  <si>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</si>
  <si>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</si>
  <si>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</si>
  <si>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</si>
  <si>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</si>
  <si>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</si>
  <si>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</si>
  <si>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</si>
  <si>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</si>
  <si>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</si>
  <si>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</si>
  <si>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</si>
  <si>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</si>
  <si>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</si>
  <si>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</si>
  <si>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</si>
  <si>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</si>
  <si>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</si>
  <si>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</si>
  <si>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</si>
  <si>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</si>
  <si>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</si>
  <si>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</si>
  <si>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</si>
  <si>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</si>
  <si>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</si>
  <si>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</si>
  <si>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</si>
  <si>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</si>
  <si>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</si>
  <si>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</si>
  <si>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</si>
  <si>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</si>
  <si>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</si>
  <si>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</si>
  <si>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</si>
  <si>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</si>
  <si>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</si>
  <si>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</si>
  <si>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</si>
  <si>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</si>
  <si>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</si>
  <si>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</si>
  <si>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</si>
  <si>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</si>
  <si>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</si>
  <si>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</si>
  <si>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</si>
  <si>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</si>
  <si>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</si>
  <si>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</si>
  <si>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</si>
  <si>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</si>
  <si>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</si>
  <si>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</si>
  <si>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</si>
  <si>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</si>
  <si>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</si>
  <si>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</si>
  <si>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</si>
  <si>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</si>
  <si>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</si>
  <si>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</si>
  <si>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</si>
  <si>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</si>
  <si>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</si>
  <si>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</si>
  <si>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</si>
  <si>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</si>
  <si>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</si>
  <si>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</si>
  <si>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</si>
  <si>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</si>
  <si>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</si>
  <si>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</si>
  <si>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</si>
  <si>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</si>
  <si>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</si>
  <si>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</si>
  <si>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</si>
  <si>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</si>
  <si>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</si>
  <si>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</si>
  <si>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</si>
  <si>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</si>
  <si>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</si>
  <si>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</si>
  <si>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</si>
  <si>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</si>
  <si>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</si>
  <si>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</si>
  <si>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</si>
  <si>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</si>
  <si>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</si>
  <si>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</si>
  <si>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</si>
  <si>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</si>
  <si>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</si>
  <si>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</si>
  <si>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</si>
  <si>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</si>
  <si>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</si>
  <si>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</si>
  <si>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</si>
  <si>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</si>
  <si>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</si>
  <si>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</si>
  <si>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</si>
  <si>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</si>
  <si>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</si>
  <si>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</si>
  <si>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</si>
  <si>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</si>
  <si>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</si>
  <si>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</si>
  <si>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</si>
  <si>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</si>
  <si>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</si>
  <si>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</si>
  <si>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</si>
  <si>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</si>
  <si>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</si>
  <si>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</si>
  <si>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</si>
  <si>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</si>
  <si>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</si>
  <si>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</si>
  <si>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</si>
  <si>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</si>
  <si>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</si>
  <si>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</si>
  <si>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</si>
  <si>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</si>
  <si>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</si>
  <si>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</si>
  <si>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</si>
  <si>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</si>
  <si>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</si>
  <si>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</si>
  <si>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</si>
  <si>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</si>
  <si>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</si>
  <si>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</si>
  <si>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</si>
  <si>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</si>
  <si>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</si>
  <si>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</si>
  <si>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</si>
  <si>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</si>
  <si>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</si>
  <si>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</si>
  <si>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</si>
  <si>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</si>
  <si>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</si>
  <si>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</si>
  <si>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</si>
  <si>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</si>
  <si>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</si>
  <si>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</si>
  <si>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</si>
  <si>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</si>
  <si>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</si>
  <si>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</si>
  <si>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</si>
  <si>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</si>
  <si>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</si>
  <si>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</si>
  <si>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</si>
  <si>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</si>
  <si>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</si>
  <si>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</si>
  <si>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</si>
  <si>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</si>
  <si>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</si>
  <si>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</si>
  <si>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</si>
  <si>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</si>
  <si>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</si>
  <si>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</si>
  <si>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</si>
  <si>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</si>
  <si>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</si>
  <si>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</si>
  <si>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</si>
  <si>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</si>
  <si>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</si>
  <si>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</si>
  <si>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</si>
  <si>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</si>
  <si>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</si>
  <si>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</si>
  <si>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</si>
  <si>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</si>
  <si>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</si>
  <si>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</si>
  <si>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</si>
  <si>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</si>
  <si>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</si>
  <si>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</si>
  <si>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</si>
  <si>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</si>
  <si>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</si>
  <si>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</si>
  <si>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</si>
  <si>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</si>
  <si>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</si>
  <si>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</si>
  <si>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</si>
  <si>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</si>
  <si>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</si>
  <si>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</si>
  <si>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</si>
  <si>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</si>
  <si>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</si>
  <si>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</si>
  <si>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</si>
  <si>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</si>
  <si>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</si>
  <si>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</si>
  <si>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</si>
  <si>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</si>
  <si>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</si>
  <si>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</si>
  <si>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</si>
  <si>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</si>
  <si>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</si>
  <si>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</si>
  <si>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</si>
  <si>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</si>
  <si>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</si>
  <si>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</si>
  <si>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</si>
  <si>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</si>
  <si>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</si>
  <si>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</si>
  <si>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</si>
  <si>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</si>
  <si>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</si>
  <si>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</si>
  <si>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</si>
  <si>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</si>
  <si>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</si>
  <si>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</si>
  <si>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</si>
  <si>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</si>
  <si>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</si>
  <si>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</si>
  <si>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</si>
  <si>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</si>
  <si>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</si>
  <si>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</si>
  <si>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</si>
  <si>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</si>
  <si>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</si>
  <si>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</si>
  <si>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</si>
  <si>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</si>
  <si>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</si>
  <si>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</si>
  <si>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</si>
  <si>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</si>
  <si>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</si>
  <si>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</si>
  <si>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</si>
  <si>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</si>
  <si>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</si>
  <si>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</si>
  <si>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</si>
  <si>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</si>
  <si>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</si>
  <si>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</si>
  <si>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</si>
  <si>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</si>
  <si>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</si>
  <si>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</si>
  <si>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</si>
  <si>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</si>
  <si>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</si>
  <si>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</si>
  <si>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</si>
  <si>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</si>
  <si>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</si>
  <si>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</si>
  <si>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</si>
  <si>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</si>
  <si>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</si>
  <si>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</si>
  <si>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</si>
  <si>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</si>
  <si>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</si>
  <si>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</si>
  <si>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</si>
  <si>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</si>
  <si>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</si>
  <si>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</si>
  <si>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</si>
  <si>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</si>
  <si>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</si>
  <si>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</si>
  <si>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</si>
  <si>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</si>
  <si>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</si>
  <si>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</si>
  <si>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</si>
  <si>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</si>
  <si>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</si>
  <si>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</si>
  <si>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</si>
  <si>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</si>
  <si>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</si>
  <si>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</si>
  <si>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</si>
  <si>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</si>
  <si>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</si>
  <si>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</si>
  <si>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</si>
  <si>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</si>
  <si>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</si>
  <si>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</si>
  <si>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</si>
  <si>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</si>
  <si>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</si>
  <si>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</si>
  <si>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</si>
  <si>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</si>
  <si>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</si>
  <si>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</si>
  <si>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</si>
  <si>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</si>
  <si>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</si>
  <si>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</si>
  <si>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</si>
  <si>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</si>
  <si>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</si>
  <si>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</si>
  <si>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</si>
  <si>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</si>
  <si>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</si>
  <si>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</si>
  <si>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</si>
  <si>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</si>
  <si>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</si>
  <si>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</si>
  <si>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</si>
  <si>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</si>
  <si>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</si>
  <si>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</si>
  <si>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</si>
  <si>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</si>
  <si>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</si>
  <si>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</si>
  <si>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</si>
  <si>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</si>
  <si>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</si>
  <si>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</si>
  <si>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</si>
  <si>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</si>
  <si>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</si>
  <si>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</si>
  <si>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</si>
  <si>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</si>
  <si>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</si>
  <si>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</si>
  <si>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</si>
  <si>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</si>
  <si>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</si>
  <si>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</si>
  <si>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</si>
  <si>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</si>
  <si>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</si>
  <si>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</si>
  <si>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</si>
  <si>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</si>
  <si>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</si>
  <si>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</si>
  <si>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</si>
  <si>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</si>
  <si>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</si>
  <si>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</si>
  <si>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</si>
  <si>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</si>
  <si>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</si>
  <si>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</si>
  <si>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</si>
  <si>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</si>
  <si>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</si>
  <si>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</si>
  <si>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</si>
  <si>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</si>
  <si>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</si>
  <si>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</si>
  <si>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</si>
  <si>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</si>
  <si>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</si>
  <si>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</si>
  <si>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</si>
  <si>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</si>
  <si>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</si>
  <si>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</si>
  <si>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</si>
  <si>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</si>
  <si>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</si>
  <si>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</si>
  <si>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</si>
  <si>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</si>
  <si>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</si>
  <si>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</si>
  <si>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</si>
  <si>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</si>
  <si>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</si>
  <si>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</si>
  <si>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</si>
  <si>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</si>
  <si>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</si>
  <si>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</si>
  <si>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</si>
  <si>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</si>
  <si>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</si>
  <si>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</si>
  <si>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</si>
  <si>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</si>
  <si>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</si>
  <si>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</si>
  <si>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</si>
  <si>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</si>
  <si>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</si>
  <si>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</si>
  <si>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</si>
  <si>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</si>
  <si>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</si>
  <si>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</si>
  <si>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</si>
  <si>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</si>
  <si>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</si>
  <si>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</si>
  <si>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</si>
  <si>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</si>
  <si>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</si>
  <si>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</si>
  <si>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</si>
  <si>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</si>
  <si>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</si>
  <si>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</si>
  <si>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</si>
  <si>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</si>
  <si>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</si>
  <si>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</si>
  <si>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</si>
  <si>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</si>
  <si>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</si>
  <si>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</si>
  <si>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</si>
  <si>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</si>
  <si>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</si>
  <si>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</si>
  <si>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</si>
  <si>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</si>
  <si>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</si>
  <si>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</si>
  <si>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</si>
  <si>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</si>
  <si>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</si>
  <si>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</si>
  <si>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</si>
  <si>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</si>
  <si>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</si>
  <si>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</si>
  <si>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</si>
  <si>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</si>
  <si>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</si>
  <si>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</si>
  <si>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</si>
  <si>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</si>
  <si>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</si>
  <si>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</si>
  <si>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</si>
  <si>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</si>
  <si>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</si>
  <si>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</si>
  <si>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</si>
  <si>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</si>
  <si>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</si>
  <si>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</si>
  <si>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</si>
  <si>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</si>
  <si>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</si>
  <si>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</si>
  <si>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</si>
  <si>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</si>
  <si>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</si>
  <si>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</si>
  <si>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</si>
  <si>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</si>
  <si>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</si>
  <si>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</si>
  <si>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</si>
  <si>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</si>
  <si>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</si>
  <si>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</si>
  <si>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</si>
  <si>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</si>
  <si>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</si>
  <si>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</si>
  <si>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</si>
  <si>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</si>
  <si>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</si>
  <si>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</si>
  <si>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</si>
  <si>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</si>
  <si>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</si>
  <si>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</si>
  <si>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</si>
  <si>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</si>
  <si>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</si>
  <si>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</si>
  <si>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</si>
  <si>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</si>
  <si>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</si>
  <si>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</si>
  <si>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</si>
  <si>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</si>
  <si>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</si>
  <si>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</si>
  <si>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</si>
  <si>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</si>
  <si>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</si>
  <si>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</si>
  <si>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</si>
  <si>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</si>
  <si>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</si>
  <si>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</si>
  <si>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</si>
  <si>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</si>
  <si>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</si>
  <si>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</si>
  <si>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</si>
  <si>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</si>
  <si>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</si>
  <si>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</si>
  <si>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</si>
  <si>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</si>
  <si>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</si>
  <si>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</si>
  <si>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</si>
  <si>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</si>
  <si>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</si>
  <si>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</si>
  <si>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</si>
  <si>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</si>
  <si>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</si>
  <si>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</si>
  <si>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</si>
  <si>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</si>
  <si>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</si>
  <si>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</si>
  <si>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</si>
  <si>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</si>
  <si>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</si>
  <si>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</si>
  <si>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</si>
  <si>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</si>
  <si>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</si>
  <si>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</si>
  <si>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</si>
  <si>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</si>
  <si>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</si>
  <si>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</si>
  <si>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</si>
  <si>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</si>
  <si>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</si>
  <si>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</si>
  <si>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</si>
  <si>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</si>
  <si>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</si>
  <si>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</si>
  <si>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</si>
  <si>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</si>
  <si>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</si>
  <si>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</si>
  <si>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</si>
  <si>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</si>
  <si>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</si>
  <si>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</si>
  <si>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</si>
  <si>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</si>
  <si>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</si>
  <si>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</si>
  <si>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</si>
  <si>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</si>
  <si>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</si>
  <si>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</si>
  <si>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</si>
  <si>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</si>
  <si>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</si>
  <si>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</si>
  <si>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</si>
  <si>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</si>
  <si>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</si>
  <si>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</si>
  <si>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</si>
  <si>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</si>
  <si>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</si>
  <si>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</si>
  <si>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</si>
  <si>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</si>
  <si>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</si>
  <si>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</si>
  <si>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</si>
  <si>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</si>
  <si>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</si>
  <si>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</si>
  <si>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</si>
  <si>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</si>
  <si>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</si>
  <si>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</si>
  <si>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</si>
  <si>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</si>
  <si>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</si>
  <si>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</si>
  <si>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</si>
  <si>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</si>
  <si>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</si>
  <si>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</si>
  <si>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</si>
  <si>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</si>
  <si>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</si>
  <si>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</si>
  <si>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</si>
  <si>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</si>
  <si>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</si>
  <si>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</si>
  <si>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</si>
  <si>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</si>
  <si>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</si>
  <si>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</si>
  <si>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</si>
  <si>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</si>
  <si>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</si>
  <si>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</si>
  <si>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</si>
  <si>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</si>
  <si>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</si>
  <si>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</si>
  <si>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</si>
  <si>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</si>
  <si>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</si>
  <si>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</si>
  <si>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</si>
  <si>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</si>
  <si>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</si>
  <si>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</si>
  <si>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</si>
  <si>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</si>
  <si>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</si>
  <si>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</si>
  <si>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</si>
  <si>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</si>
  <si>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</si>
  <si>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</si>
  <si>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</si>
  <si>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</si>
  <si>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</si>
  <si>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</si>
  <si>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</si>
  <si>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</si>
  <si>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</si>
  <si>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</si>
  <si>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</si>
  <si>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</si>
  <si>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</si>
  <si>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</si>
  <si>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</si>
  <si>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</si>
  <si>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</si>
  <si>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</si>
  <si>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</si>
  <si>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</si>
  <si>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</si>
  <si>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</si>
  <si>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</si>
  <si>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</si>
  <si>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</si>
  <si>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</si>
  <si>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</si>
  <si>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</si>
  <si>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</si>
  <si>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</si>
  <si>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</si>
  <si>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</si>
  <si>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</si>
  <si>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</si>
  <si>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</si>
  <si>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</si>
  <si>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</si>
  <si>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</si>
  <si>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</si>
  <si>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</si>
  <si>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</si>
  <si>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</si>
  <si>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</si>
  <si>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</si>
  <si>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</si>
  <si>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</si>
  <si>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</si>
  <si>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</si>
  <si>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</si>
  <si>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</si>
  <si>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</si>
  <si>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</si>
  <si>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</si>
  <si>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</si>
  <si>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</si>
  <si>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</si>
  <si>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</si>
  <si>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</si>
  <si>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</si>
  <si>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</si>
  <si>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</si>
  <si>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</si>
  <si>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</si>
  <si>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</si>
  <si>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</si>
  <si>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</si>
  <si>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</si>
  <si>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</si>
  <si>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</si>
  <si>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</si>
  <si>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</si>
  <si>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</si>
  <si>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</si>
  <si>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</si>
  <si>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</si>
  <si>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</si>
  <si>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</si>
  <si>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</si>
  <si>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</si>
  <si>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</si>
  <si>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</si>
  <si>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</si>
  <si>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</si>
  <si>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</si>
  <si>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</si>
  <si>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</si>
  <si>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</si>
  <si>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</si>
  <si>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</si>
  <si>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</si>
  <si>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</si>
  <si>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</si>
  <si>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</si>
  <si>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</si>
  <si>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</si>
  <si>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</si>
  <si>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</si>
  <si>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</si>
  <si>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</si>
  <si>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</si>
  <si>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</si>
  <si>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</si>
  <si>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</si>
  <si>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</si>
  <si>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</si>
  <si>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</si>
  <si>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</si>
  <si>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</si>
  <si>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</si>
  <si>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</si>
  <si>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</si>
  <si>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</si>
  <si>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</si>
  <si>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</si>
  <si>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</si>
  <si>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</si>
  <si>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</si>
  <si>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</si>
  <si>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</si>
  <si>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</si>
  <si>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</si>
  <si>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</si>
  <si>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</si>
  <si>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</si>
  <si>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</si>
  <si>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</si>
  <si>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</si>
  <si>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</si>
  <si>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</si>
  <si>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</si>
  <si>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</si>
  <si>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</si>
  <si>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</si>
  <si>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</si>
  <si>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</si>
  <si>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</si>
  <si>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</si>
  <si>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</si>
  <si>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</si>
  <si>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</si>
  <si>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</si>
  <si>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</si>
  <si>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</si>
  <si>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</si>
  <si>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</si>
  <si>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</si>
  <si>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</si>
  <si>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</si>
  <si>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</si>
  <si>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</si>
  <si>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</si>
  <si>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</si>
  <si>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</si>
  <si>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</si>
  <si>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</si>
  <si>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</si>
  <si>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</si>
  <si>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</si>
  <si>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</si>
  <si>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</si>
  <si>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</si>
  <si>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</si>
  <si>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</si>
  <si>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</si>
  <si>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</si>
  <si>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</si>
  <si>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</si>
  <si>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</si>
  <si>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</si>
  <si>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</si>
  <si>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</si>
  <si>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</si>
  <si>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</si>
  <si>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</si>
  <si>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</si>
  <si>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</si>
  <si>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</si>
  <si>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</si>
  <si>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</si>
  <si>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</si>
  <si>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</si>
  <si>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</si>
  <si>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</si>
  <si>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</si>
  <si>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</si>
  <si>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</si>
  <si>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</si>
  <si>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</si>
  <si>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</si>
  <si>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</si>
  <si>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</si>
  <si>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</si>
  <si>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</si>
  <si>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</si>
  <si>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</si>
  <si>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</si>
  <si>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</si>
  <si>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</si>
  <si>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</si>
  <si>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</si>
  <si>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</si>
  <si>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</si>
  <si>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</si>
  <si>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</si>
  <si>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</si>
  <si>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</si>
  <si>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</si>
  <si>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</si>
  <si>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</si>
  <si>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</si>
  <si>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</si>
  <si>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</si>
  <si>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</si>
  <si>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</si>
  <si>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</si>
  <si>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</si>
  <si>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</si>
  <si>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</si>
  <si>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</si>
  <si>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</si>
  <si>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</si>
  <si>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</si>
  <si>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</si>
  <si>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</si>
  <si>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</si>
  <si>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</si>
  <si>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</si>
  <si>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</si>
  <si>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</si>
  <si>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</si>
  <si>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</si>
  <si>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</si>
  <si>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</si>
  <si>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</si>
  <si>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</si>
  <si>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</si>
  <si>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</si>
  <si>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</si>
  <si>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</si>
  <si>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</si>
  <si>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</si>
  <si>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</si>
  <si>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</si>
  <si>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</si>
  <si>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</si>
  <si>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</si>
  <si>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</si>
  <si>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</si>
  <si>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</si>
  <si>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</si>
  <si>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</si>
  <si>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</si>
  <si>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</si>
  <si>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</si>
  <si>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</si>
  <si>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</si>
  <si>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</si>
  <si>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</si>
  <si>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</si>
  <si>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</si>
  <si>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</si>
  <si>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</si>
  <si>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</si>
  <si>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</si>
  <si>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</si>
  <si>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</si>
  <si>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</si>
  <si>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</si>
  <si>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</si>
  <si>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</si>
  <si>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</si>
  <si>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</si>
  <si>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</si>
  <si>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</si>
  <si>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</si>
  <si>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</si>
  <si>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</si>
  <si>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</si>
  <si>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</si>
  <si>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</si>
  <si>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</si>
  <si>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</si>
  <si>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</si>
  <si>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</si>
  <si>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</si>
  <si>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</si>
  <si>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</si>
  <si>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</si>
  <si>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</si>
  <si>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</si>
  <si>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</si>
  <si>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</si>
  <si>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</si>
  <si>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</si>
  <si>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</si>
  <si>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</si>
  <si>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</si>
  <si>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</si>
  <si>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</si>
  <si>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</si>
  <si>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</si>
  <si>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</si>
  <si>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</si>
  <si>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</si>
  <si>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</si>
  <si>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</si>
  <si>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</si>
  <si>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</si>
  <si>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</si>
  <si>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</si>
  <si>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</si>
  <si>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</si>
  <si>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</si>
  <si>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</si>
  <si>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</si>
  <si>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</si>
  <si>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</si>
  <si>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</si>
  <si>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</si>
  <si>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</si>
  <si>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</si>
  <si>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</si>
  <si>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</si>
  <si>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</si>
  <si>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</si>
  <si>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</si>
  <si>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</si>
  <si>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</si>
  <si>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</si>
  <si>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</si>
  <si>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</si>
  <si>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</si>
  <si>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</si>
  <si>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</si>
  <si>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</si>
  <si>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</si>
  <si>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</si>
  <si>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</si>
  <si>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</si>
  <si>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</si>
  <si>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</si>
  <si>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</si>
  <si>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</si>
  <si>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</si>
  <si>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</si>
  <si>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</si>
  <si>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</si>
  <si>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</si>
  <si>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</si>
  <si>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</si>
  <si>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</si>
  <si>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</si>
  <si>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</si>
  <si>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</si>
  <si>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</si>
  <si>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</si>
  <si>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</si>
  <si>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</si>
  <si>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</si>
  <si>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</si>
  <si>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</si>
  <si>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</si>
  <si>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</si>
  <si>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</si>
  <si>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</si>
  <si>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</si>
  <si>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</si>
  <si>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</si>
  <si>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</si>
  <si>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</si>
  <si>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</si>
  <si>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</si>
  <si>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</si>
  <si>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</si>
  <si>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</si>
  <si>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</si>
  <si>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</si>
  <si>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</si>
  <si>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</si>
  <si>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</si>
  <si>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</si>
  <si>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</si>
  <si>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</si>
  <si>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</si>
  <si>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</si>
  <si>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</si>
  <si>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</si>
  <si>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</si>
  <si>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</si>
  <si>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</si>
  <si>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</si>
  <si>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</si>
  <si>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</si>
  <si>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</si>
  <si>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</si>
  <si>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</si>
  <si>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</si>
  <si>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</si>
  <si>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</si>
  <si>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</si>
  <si>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</si>
  <si>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</si>
  <si>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</si>
  <si>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</si>
  <si>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</si>
  <si>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</si>
  <si>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</si>
  <si>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</si>
  <si>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</si>
  <si>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</si>
  <si>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</si>
  <si>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</si>
  <si>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</si>
  <si>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</si>
  <si>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</si>
  <si>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</si>
  <si>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</si>
  <si>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</si>
  <si>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</si>
  <si>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</si>
  <si>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</si>
  <si>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</si>
  <si>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</si>
  <si>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</si>
  <si>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</si>
  <si>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</si>
  <si>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</si>
  <si>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</si>
  <si>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</si>
  <si>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</si>
  <si>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</si>
  <si>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</si>
  <si>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</si>
  <si>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</si>
  <si>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</si>
  <si>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</si>
  <si>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</si>
  <si>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</si>
  <si>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</si>
  <si>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</si>
  <si>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</si>
  <si>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</si>
  <si>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</si>
  <si>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</si>
  <si>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</si>
  <si>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</si>
  <si>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</si>
  <si>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</si>
  <si>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</si>
  <si>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</si>
  <si>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</si>
  <si>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</si>
  <si>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</si>
  <si>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</si>
  <si>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</si>
  <si>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</si>
  <si>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</si>
  <si>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</si>
  <si>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</si>
  <si>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</si>
  <si>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</si>
  <si>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</si>
  <si>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</si>
  <si>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</si>
  <si>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</si>
  <si>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</si>
  <si>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</si>
  <si>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</si>
  <si>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</si>
  <si>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</si>
  <si>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</si>
  <si>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</si>
  <si>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</si>
  <si>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</si>
  <si>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</si>
  <si>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</si>
  <si>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</si>
  <si>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</si>
  <si>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</si>
  <si>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</si>
  <si>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</si>
  <si>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</si>
  <si>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</si>
  <si>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</si>
  <si>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</si>
  <si>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</si>
  <si>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</si>
  <si>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</si>
  <si>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</si>
  <si>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</si>
  <si>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</si>
  <si>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</si>
  <si>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</si>
  <si>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</si>
  <si>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</si>
  <si>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</si>
  <si>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</si>
  <si>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</si>
  <si>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</si>
  <si>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</si>
  <si>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</si>
  <si>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</si>
  <si>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</si>
  <si>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</si>
  <si>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</si>
  <si>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</si>
  <si>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</si>
  <si>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</si>
  <si>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</si>
  <si>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</si>
  <si>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</si>
  <si>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</si>
  <si>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</si>
  <si>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</si>
  <si>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</si>
  <si>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</si>
  <si>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</si>
  <si>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</si>
  <si>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</si>
  <si>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</si>
  <si>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</si>
  <si>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</si>
  <si>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</si>
  <si>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</si>
  <si>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</si>
  <si>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</si>
  <si>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</si>
  <si>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</si>
  <si>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</si>
  <si>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</si>
  <si>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</si>
  <si>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</si>
  <si>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</si>
  <si>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</si>
  <si>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</si>
  <si>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</si>
  <si>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</si>
  <si>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</si>
  <si>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</si>
  <si>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</si>
  <si>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</si>
  <si>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</si>
  <si>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</si>
  <si>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</si>
  <si>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</si>
  <si>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</si>
  <si>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</si>
  <si>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</si>
  <si>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</si>
  <si>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</si>
  <si>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</si>
  <si>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</si>
  <si>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</si>
  <si>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</si>
  <si>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</si>
  <si>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</si>
  <si>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</si>
  <si>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</si>
  <si>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</si>
  <si>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</si>
  <si>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</si>
  <si>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</si>
  <si>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</si>
  <si>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</si>
  <si>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</si>
  <si>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</si>
  <si>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</si>
  <si>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</si>
  <si>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</si>
  <si>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</si>
  <si>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</si>
  <si>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</si>
  <si>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</si>
  <si>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</si>
  <si>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</si>
  <si>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</si>
  <si>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</si>
  <si>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</si>
  <si>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</si>
  <si>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</si>
  <si>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</si>
  <si>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</si>
  <si>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</si>
  <si>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</si>
  <si>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</si>
  <si>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</si>
  <si>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</si>
  <si>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</si>
  <si>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</si>
  <si>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</si>
  <si>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</si>
  <si>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</si>
  <si>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</si>
  <si>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</si>
  <si>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</si>
  <si>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</si>
  <si>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</si>
  <si>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</si>
  <si>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</si>
  <si>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</si>
  <si>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</si>
  <si>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</si>
  <si>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</si>
  <si>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</si>
  <si>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</si>
  <si>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</si>
  <si>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</si>
  <si>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</si>
  <si>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</si>
  <si>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</si>
  <si>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</si>
  <si>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</si>
  <si>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</si>
  <si>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</si>
  <si>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</si>
  <si>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</si>
  <si>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</si>
  <si>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</si>
  <si>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</si>
  <si>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</si>
  <si>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</si>
  <si>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</si>
  <si>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</si>
  <si>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</si>
  <si>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</si>
  <si>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</si>
  <si>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</si>
  <si>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</si>
  <si>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</si>
  <si>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</si>
  <si>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</si>
  <si>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</si>
  <si>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</si>
  <si>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</si>
  <si>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</si>
  <si>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</si>
  <si>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</si>
  <si>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</si>
  <si>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</si>
  <si>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</si>
  <si>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</si>
  <si>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</si>
  <si>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</si>
  <si>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</si>
  <si>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</si>
  <si>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</si>
  <si>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</si>
  <si>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</si>
  <si>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</si>
  <si>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</si>
  <si>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</si>
  <si>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</si>
  <si>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</si>
  <si>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</si>
  <si>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</si>
  <si>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</si>
  <si>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</si>
  <si>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</si>
  <si>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</si>
  <si>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</si>
  <si>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</si>
  <si>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</si>
  <si>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</si>
  <si>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</si>
  <si>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</si>
  <si>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</si>
  <si>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</si>
  <si>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</si>
  <si>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</si>
  <si>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</si>
  <si>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</si>
  <si>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</si>
  <si>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</si>
  <si>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</si>
  <si>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</si>
  <si>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</si>
  <si>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</si>
  <si>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</si>
  <si>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</si>
  <si>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</si>
  <si>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</si>
  <si>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</si>
  <si>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</si>
  <si>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</si>
  <si>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</si>
  <si>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</si>
  <si>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</si>
  <si>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</si>
  <si>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</si>
  <si>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</si>
  <si>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</si>
  <si>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</si>
  <si>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</si>
  <si>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</si>
  <si>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</si>
  <si>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</si>
  <si>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</si>
  <si>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</si>
  <si>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</si>
  <si>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</si>
  <si>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</si>
  <si>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</si>
  <si>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</si>
  <si>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</si>
  <si>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</si>
  <si>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</si>
  <si>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</si>
  <si>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</si>
  <si>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</si>
  <si>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</si>
  <si>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</si>
  <si>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</si>
  <si>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</si>
  <si>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</si>
  <si>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</si>
  <si>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</si>
  <si>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</si>
  <si>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</si>
  <si>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</si>
  <si>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</si>
  <si>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</si>
  <si>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</si>
  <si>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</si>
  <si>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</si>
  <si>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</si>
  <si>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</si>
  <si>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</si>
  <si>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</si>
  <si>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</si>
  <si>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</si>
  <si>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</si>
  <si>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</si>
  <si>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</si>
  <si>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</si>
  <si>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</si>
  <si>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</si>
  <si>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</si>
  <si>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</si>
  <si>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</si>
  <si>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</si>
  <si>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</si>
  <si>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</si>
  <si>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</si>
  <si>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</si>
  <si>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</si>
  <si>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</si>
  <si>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</si>
  <si>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</si>
  <si>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</si>
  <si>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</si>
  <si>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</si>
  <si>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</si>
  <si>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</si>
  <si>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</si>
  <si>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</si>
  <si>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</si>
  <si>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</si>
  <si>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</si>
  <si>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</si>
  <si>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</si>
  <si>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</si>
  <si>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</si>
  <si>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</si>
  <si>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</si>
  <si>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</si>
  <si>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</si>
  <si>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</si>
  <si>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</si>
  <si>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</si>
  <si>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</si>
  <si>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</si>
  <si>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</si>
  <si>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</si>
  <si>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</si>
  <si>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</si>
  <si>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</si>
  <si>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</si>
  <si>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</si>
  <si>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</si>
  <si>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</si>
  <si>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</si>
  <si>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</si>
  <si>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</si>
  <si>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</si>
  <si>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</si>
  <si>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</si>
  <si>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</si>
  <si>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</si>
  <si>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</si>
  <si>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</si>
  <si>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</si>
  <si>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</si>
  <si>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</si>
  <si>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</si>
  <si>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</si>
  <si>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</si>
  <si>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</si>
  <si>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</si>
  <si>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</si>
  <si>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</si>
  <si>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</si>
  <si>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</si>
  <si>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</si>
  <si>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</si>
  <si>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</si>
  <si>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</si>
  <si>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</si>
  <si>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</si>
  <si>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</si>
  <si>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</si>
  <si>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</si>
  <si>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</si>
  <si>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</si>
  <si>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</si>
  <si>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</si>
  <si>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</si>
  <si>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</si>
  <si>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</si>
  <si>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</si>
  <si>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</si>
  <si>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</si>
  <si>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</si>
  <si>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</si>
  <si>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</si>
  <si>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</si>
  <si>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</si>
  <si>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</si>
  <si>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</si>
  <si>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</si>
  <si>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</si>
  <si>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</si>
  <si>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</si>
  <si>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</si>
  <si>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</si>
  <si>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</si>
  <si>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</si>
  <si>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</si>
  <si>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</si>
  <si>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</si>
  <si>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</si>
  <si>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</si>
  <si>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</si>
  <si>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</si>
  <si>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</si>
  <si>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</si>
  <si>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</si>
  <si>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</si>
  <si>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</si>
  <si>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</si>
  <si>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</si>
  <si>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</si>
  <si>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</si>
  <si>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</si>
  <si>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</si>
  <si>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</si>
  <si>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</si>
  <si>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</si>
  <si>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</si>
  <si>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</si>
  <si>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</si>
  <si>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</si>
  <si>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</si>
  <si>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</si>
  <si>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</si>
  <si>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</si>
  <si>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</si>
  <si>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</si>
  <si>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</si>
  <si>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</si>
  <si>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</si>
  <si>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</si>
  <si>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</si>
  <si>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</si>
  <si>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</si>
  <si>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</si>
  <si>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</si>
  <si>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</si>
  <si>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</si>
  <si>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</si>
  <si>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</si>
  <si>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</si>
  <si>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</si>
  <si>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</si>
  <si>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</si>
  <si>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</si>
  <si>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</si>
  <si>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</si>
  <si>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</si>
  <si>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</si>
  <si>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</si>
  <si>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</si>
  <si>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</si>
  <si>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</si>
  <si>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</si>
  <si>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</si>
  <si>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</si>
  <si>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</si>
  <si>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</si>
  <si>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</si>
  <si>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</si>
  <si>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</si>
  <si>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</si>
  <si>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</si>
  <si>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</si>
  <si>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</si>
  <si>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</si>
  <si>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</si>
  <si>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</si>
  <si>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</si>
  <si>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</si>
  <si>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</si>
  <si>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</si>
  <si>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</si>
  <si>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</si>
  <si>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</si>
  <si>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</si>
  <si>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</si>
  <si>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</si>
  <si>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</si>
  <si>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</si>
  <si>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</si>
  <si>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</si>
  <si>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</si>
  <si>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</si>
  <si>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</si>
  <si>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</si>
  <si>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</si>
  <si>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</si>
  <si>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</si>
  <si>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</si>
  <si>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</si>
  <si>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</si>
  <si>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</si>
  <si>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</si>
  <si>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</si>
  <si>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</si>
  <si>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</si>
  <si>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</si>
  <si>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</si>
  <si>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</si>
  <si>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</si>
  <si>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</si>
  <si>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</si>
  <si>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</si>
  <si>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</si>
  <si>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</si>
  <si>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</si>
  <si>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</si>
  <si>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</si>
  <si>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</si>
  <si>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</si>
  <si>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</si>
  <si>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</si>
  <si>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</si>
  <si>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</si>
  <si>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</si>
  <si>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</si>
  <si>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</si>
  <si>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</si>
  <si>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</si>
  <si>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</si>
  <si>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</si>
  <si>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</si>
  <si>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</si>
  <si>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</si>
  <si>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</si>
  <si>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</si>
  <si>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</si>
  <si>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</si>
  <si>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</si>
  <si>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</si>
  <si>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</si>
  <si>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</si>
  <si>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</si>
  <si>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</si>
  <si>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</si>
  <si>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</si>
  <si>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</si>
  <si>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</si>
  <si>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</si>
  <si>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</si>
  <si>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</si>
  <si>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</si>
  <si>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</si>
  <si>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</si>
  <si>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</si>
  <si>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</si>
  <si>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</si>
  <si>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</si>
  <si>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</si>
  <si>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</si>
  <si>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</si>
  <si>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</si>
  <si>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</si>
  <si>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</si>
  <si>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</si>
  <si>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</si>
  <si>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</si>
  <si>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</si>
  <si>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</si>
  <si>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</si>
  <si>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</si>
  <si>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</si>
  <si>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</si>
  <si>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</si>
  <si>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</si>
  <si>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</si>
  <si>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</si>
  <si>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</si>
  <si>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</si>
  <si>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</si>
  <si>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</si>
  <si>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</si>
  <si>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</si>
  <si>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</si>
  <si>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</si>
  <si>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</si>
  <si>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</si>
  <si>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</si>
  <si>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</si>
  <si>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</si>
  <si>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</si>
  <si>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</si>
  <si>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</si>
  <si>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</si>
  <si>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</si>
  <si>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</si>
  <si>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</si>
  <si>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</si>
  <si>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</si>
  <si>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</si>
  <si>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</si>
  <si>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</si>
  <si>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</si>
  <si>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</si>
  <si>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</si>
  <si>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</si>
  <si>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</si>
  <si>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</si>
  <si>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</si>
  <si>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</si>
  <si>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</si>
  <si>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</si>
  <si>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</si>
  <si>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</si>
  <si>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</si>
  <si>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</si>
  <si>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</si>
  <si>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</si>
  <si>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</si>
  <si>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</si>
  <si>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</si>
  <si>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</si>
  <si>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</si>
  <si>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</si>
  <si>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</si>
  <si>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</si>
  <si>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</si>
  <si>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</si>
  <si>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</si>
  <si>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</si>
  <si>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</si>
  <si>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</si>
  <si>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</si>
  <si>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</si>
  <si>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</si>
  <si>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</si>
  <si>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</si>
  <si>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</si>
  <si>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</si>
  <si>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</si>
  <si>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</si>
  <si>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</si>
  <si>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</si>
  <si>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</si>
  <si>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</si>
  <si>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</si>
  <si>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</si>
  <si>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</si>
  <si>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</si>
  <si>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</si>
  <si>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</si>
  <si>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</si>
  <si>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</si>
  <si>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</si>
  <si>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</si>
  <si>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</si>
  <si>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</si>
  <si>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</si>
  <si>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</si>
  <si>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</si>
  <si>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</si>
  <si>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</si>
  <si>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</si>
  <si>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</si>
  <si>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</si>
  <si>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</si>
  <si>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</si>
  <si>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</si>
  <si>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</si>
  <si>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</si>
  <si>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</si>
  <si>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</si>
  <si>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</si>
  <si>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</si>
  <si>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</si>
  <si>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</si>
  <si>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</si>
  <si>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</si>
  <si>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</si>
  <si>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</si>
  <si>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</si>
  <si>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</si>
  <si>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</si>
  <si>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</si>
  <si>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</si>
  <si>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</si>
  <si>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</si>
  <si>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</si>
  <si>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</si>
  <si>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</si>
  <si>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</si>
  <si>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</si>
  <si>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</si>
  <si>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</si>
  <si>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</si>
  <si>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</si>
  <si>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</si>
  <si>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</si>
  <si>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</si>
  <si>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</si>
  <si>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</si>
  <si>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</si>
  <si>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</si>
  <si>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</si>
  <si>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</si>
  <si>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</si>
  <si>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</si>
  <si>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</si>
  <si>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</si>
  <si>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</si>
  <si>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</si>
  <si>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</si>
  <si>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</si>
  <si>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</si>
  <si>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</si>
  <si>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</si>
  <si>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</si>
  <si>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</si>
  <si>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</si>
  <si>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</si>
  <si>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</si>
  <si>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</si>
  <si>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</si>
  <si>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</si>
  <si>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</si>
  <si>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</si>
  <si>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</si>
  <si>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</si>
  <si>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</si>
  <si>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</si>
  <si>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</si>
  <si>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</si>
  <si>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</si>
  <si>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</si>
  <si>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</si>
  <si>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</si>
  <si>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</si>
  <si>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</si>
  <si>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</si>
  <si>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</si>
  <si>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</si>
  <si>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</si>
  <si>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</si>
  <si>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</si>
  <si>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</si>
  <si>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</si>
  <si>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</si>
  <si>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</si>
  <si>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</si>
  <si>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</si>
  <si>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</si>
  <si>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</si>
  <si>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</si>
  <si>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</si>
  <si>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</si>
  <si>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</si>
  <si>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</si>
  <si>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</si>
  <si>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</si>
  <si>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</si>
  <si>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</si>
  <si>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</si>
  <si>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</si>
  <si>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</si>
  <si>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</si>
  <si>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</si>
  <si>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</si>
  <si>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</si>
  <si>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</si>
  <si>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</si>
  <si>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</si>
  <si>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</si>
  <si>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</si>
  <si>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</si>
  <si>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</si>
  <si>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</si>
  <si>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</si>
  <si>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</si>
  <si>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</si>
  <si>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</si>
  <si>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</si>
  <si>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</si>
  <si>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</si>
  <si>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</si>
  <si>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</si>
  <si>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</si>
  <si>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</si>
  <si>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</si>
  <si>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</si>
  <si>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</si>
  <si>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</si>
  <si>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</si>
  <si>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</si>
  <si>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</si>
  <si>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</si>
  <si>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</si>
  <si>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</si>
  <si>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</si>
  <si>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</si>
  <si>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</si>
  <si>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</si>
  <si>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</si>
  <si>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</si>
  <si>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</si>
  <si>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</si>
  <si>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</si>
  <si>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</si>
  <si>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</si>
  <si>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</si>
  <si>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</si>
  <si>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</si>
  <si>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</si>
  <si>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</si>
  <si>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</si>
  <si>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</si>
  <si>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</si>
  <si>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</si>
  <si>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</si>
  <si>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</si>
  <si>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</si>
  <si>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</si>
  <si>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</si>
  <si>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</si>
  <si>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</si>
  <si>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</si>
  <si>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</si>
  <si>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</si>
  <si>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</si>
  <si>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</si>
  <si>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</si>
  <si>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</si>
  <si>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</si>
  <si>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</si>
  <si>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</si>
  <si>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</si>
  <si>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</si>
  <si>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</si>
  <si>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</si>
  <si>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</si>
  <si>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</si>
  <si>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</si>
  <si>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</si>
  <si>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</si>
  <si>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</si>
  <si>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</si>
  <si>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</si>
  <si>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</si>
  <si>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</si>
  <si>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</si>
  <si>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</si>
  <si>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</si>
  <si>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</si>
  <si>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</si>
  <si>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</si>
  <si>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</si>
  <si>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</si>
  <si>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</si>
  <si>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</si>
  <si>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</si>
  <si>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</si>
  <si>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</si>
  <si>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</si>
  <si>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</si>
  <si>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</si>
  <si>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</si>
  <si>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</si>
  <si>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</si>
  <si>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</si>
  <si>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</si>
  <si>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</si>
  <si>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</si>
  <si>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</si>
  <si>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</si>
  <si>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</si>
  <si>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</si>
  <si>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</si>
  <si>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</si>
  <si>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</si>
  <si>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</si>
  <si>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</si>
  <si>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</si>
  <si>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</si>
  <si>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</si>
  <si>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</si>
  <si>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</si>
  <si>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</si>
  <si>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</si>
  <si>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</si>
  <si>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</si>
  <si>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</si>
  <si>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</si>
  <si>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</si>
  <si>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</si>
  <si>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</si>
  <si>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</si>
  <si>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</si>
  <si>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</si>
  <si>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</si>
  <si>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</si>
  <si>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</si>
  <si>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</si>
  <si>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</si>
  <si>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</si>
  <si>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</si>
  <si>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</si>
  <si>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</si>
  <si>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</si>
  <si>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</si>
  <si>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</si>
  <si>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</si>
  <si>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</si>
  <si>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</si>
  <si>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</si>
  <si>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</si>
  <si>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</si>
  <si>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</si>
  <si>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</si>
  <si>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</si>
  <si>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</si>
  <si>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</si>
  <si>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</si>
  <si>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</si>
  <si>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</si>
  <si>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</si>
  <si>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</si>
  <si>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</si>
  <si>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</si>
  <si>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</si>
  <si>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</si>
  <si>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</si>
  <si>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</si>
  <si>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</si>
  <si>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</si>
  <si>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</si>
  <si>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</si>
  <si>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</si>
  <si>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</si>
  <si>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</si>
  <si>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</si>
  <si>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</si>
  <si>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</si>
  <si>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</si>
  <si>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</si>
  <si>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</si>
  <si>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</si>
  <si>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</si>
  <si>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</si>
  <si>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</si>
  <si>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</si>
  <si>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</si>
  <si>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</si>
  <si>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</si>
  <si>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</si>
  <si>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</si>
  <si>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</si>
  <si>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</si>
  <si>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</si>
  <si>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</si>
  <si>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</si>
  <si>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</si>
  <si>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</si>
  <si>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</si>
  <si>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</si>
  <si>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</si>
  <si>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</si>
  <si>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</si>
  <si>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</si>
  <si>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</si>
  <si>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</si>
  <si>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</si>
  <si>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</si>
  <si>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</si>
  <si>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</si>
  <si>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</si>
  <si>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</si>
  <si>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</si>
  <si>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</si>
  <si>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</si>
  <si>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</si>
  <si>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</si>
  <si>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</si>
  <si>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</si>
  <si>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</si>
  <si>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</si>
  <si>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</si>
  <si>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</si>
  <si>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</si>
  <si>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</si>
  <si>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</si>
  <si>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</si>
  <si>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</si>
  <si>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</si>
  <si>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</si>
  <si>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</si>
  <si>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</si>
  <si>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</si>
  <si>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</si>
  <si>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</si>
  <si>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</si>
  <si>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</si>
  <si>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</si>
  <si>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</si>
  <si>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</si>
  <si>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</si>
  <si>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</si>
  <si>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</si>
  <si>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</si>
  <si>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</si>
  <si>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</si>
  <si>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</si>
  <si>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</si>
  <si>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</si>
  <si>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</si>
  <si>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</si>
  <si>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</si>
  <si>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</si>
  <si>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</si>
  <si>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</si>
  <si>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</si>
  <si>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</si>
  <si>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</si>
  <si>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</si>
  <si>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</si>
  <si>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</si>
  <si>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</si>
  <si>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</si>
  <si>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</si>
  <si>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</si>
  <si>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</si>
  <si>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</si>
  <si>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</si>
  <si>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</si>
  <si>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</si>
  <si>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</si>
  <si>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</si>
  <si>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</si>
  <si>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</si>
  <si>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</si>
  <si>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</si>
  <si>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</si>
  <si>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</si>
  <si>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</si>
  <si>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</si>
  <si>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</si>
  <si>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</si>
  <si>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</si>
  <si>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</si>
  <si>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</si>
  <si>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</si>
  <si>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</si>
  <si>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</si>
  <si>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</si>
  <si>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</si>
  <si>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</si>
  <si>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</si>
  <si>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</si>
  <si>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</si>
  <si>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</si>
  <si>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</si>
  <si>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</si>
  <si>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</si>
  <si>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</si>
  <si>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</si>
  <si>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</si>
  <si>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</si>
  <si>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</si>
  <si>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</si>
  <si>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</si>
  <si>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</si>
  <si>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</si>
  <si>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</si>
  <si>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</si>
  <si>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</si>
  <si>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</si>
  <si>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</si>
  <si>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</si>
  <si>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</si>
  <si>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</si>
  <si>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</si>
  <si>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</si>
  <si>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</si>
  <si>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</si>
  <si>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</si>
  <si>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</si>
  <si>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</si>
  <si>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</si>
  <si>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</si>
  <si>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</si>
  <si>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</si>
  <si>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</si>
  <si>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</si>
  <si>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</si>
  <si>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</si>
  <si>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</si>
  <si>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</si>
  <si>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</si>
  <si>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</si>
  <si>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</si>
  <si>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</si>
  <si>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</si>
  <si>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</si>
  <si>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</si>
  <si>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</si>
  <si>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</si>
  <si>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</si>
  <si>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</si>
  <si>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</si>
  <si>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</si>
  <si>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</si>
  <si>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</si>
  <si>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</si>
  <si>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</si>
  <si>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</si>
  <si>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</si>
  <si>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</si>
  <si>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</si>
  <si>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</si>
  <si>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</si>
  <si>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</si>
  <si>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</si>
  <si>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</si>
  <si>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</si>
  <si>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</si>
  <si>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</si>
  <si>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</si>
  <si>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</si>
  <si>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</si>
  <si>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</si>
  <si>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</si>
  <si>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</si>
  <si>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</si>
  <si>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</si>
  <si>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</si>
  <si>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</si>
  <si>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</si>
  <si>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</si>
  <si>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</si>
  <si>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</si>
  <si>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</si>
  <si>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</si>
  <si>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</si>
  <si>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</si>
  <si>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</si>
  <si>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</si>
  <si>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</si>
  <si>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</si>
  <si>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</si>
  <si>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</si>
  <si>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</si>
  <si>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</si>
  <si>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</si>
  <si>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</si>
  <si>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</si>
  <si>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</si>
  <si>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</si>
  <si>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</si>
  <si>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</si>
  <si>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</si>
  <si>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</si>
  <si>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</si>
  <si>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</si>
  <si>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</si>
  <si>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</si>
  <si>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</si>
  <si>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</si>
  <si>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</si>
  <si>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</si>
  <si>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</si>
  <si>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</si>
  <si>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</si>
  <si>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</si>
  <si>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</si>
  <si>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</si>
  <si>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</si>
  <si>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</si>
  <si>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</si>
  <si>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</si>
  <si>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</si>
  <si>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</si>
  <si>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</si>
  <si>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</si>
  <si>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</si>
  <si>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</si>
  <si>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</si>
  <si>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</si>
  <si>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</si>
  <si>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</si>
  <si>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</si>
  <si>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</si>
  <si>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</si>
  <si>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</si>
  <si>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</si>
  <si>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</si>
  <si>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</si>
  <si>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</si>
  <si>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</si>
  <si>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</si>
  <si>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</si>
  <si>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</si>
  <si>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</si>
  <si>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</si>
  <si>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</si>
  <si>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</si>
  <si>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</si>
  <si>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</si>
  <si>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</si>
  <si>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</si>
  <si>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</si>
  <si>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</si>
  <si>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</si>
  <si>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</si>
  <si>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</si>
  <si>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</si>
  <si>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</si>
  <si>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</si>
  <si>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</si>
  <si>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</si>
  <si>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</si>
  <si>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</si>
  <si>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</si>
  <si>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</si>
  <si>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</si>
  <si>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</si>
  <si>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</si>
  <si>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</si>
  <si>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</si>
  <si>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</si>
  <si>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</si>
  <si>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</si>
  <si>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</si>
  <si>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</si>
  <si>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</si>
  <si>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</si>
  <si>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</si>
  <si>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</si>
  <si>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</si>
  <si>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</si>
  <si>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</si>
  <si>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</si>
  <si>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</si>
  <si>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</si>
  <si>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</si>
  <si>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</si>
  <si>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</si>
  <si>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</si>
  <si>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</si>
  <si>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</si>
  <si>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</si>
  <si>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</si>
  <si>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</si>
  <si>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</si>
  <si>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</si>
  <si>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</si>
  <si>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</si>
  <si>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</si>
  <si>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</si>
  <si>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</si>
  <si>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</si>
  <si>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</si>
  <si>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</si>
  <si>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</si>
  <si>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</si>
  <si>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</si>
  <si>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</si>
  <si>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</si>
  <si>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</si>
  <si>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</si>
  <si>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</si>
  <si>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</si>
  <si>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</si>
  <si>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</si>
  <si>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</si>
  <si>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</si>
  <si>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</si>
  <si>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</si>
  <si>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</si>
  <si>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</si>
  <si>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</si>
  <si>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</si>
  <si>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</si>
  <si>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</si>
  <si>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</si>
  <si>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</si>
  <si>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</si>
  <si>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</si>
  <si>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</si>
  <si>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</si>
  <si>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</si>
  <si>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</si>
  <si>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</si>
  <si>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</si>
  <si>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</si>
  <si>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</si>
  <si>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</si>
  <si>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</si>
  <si>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</si>
  <si>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</si>
  <si>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</si>
  <si>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</si>
  <si>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</si>
  <si>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</si>
  <si>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</si>
  <si>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</si>
  <si>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</si>
  <si>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</si>
  <si>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</si>
  <si>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</si>
  <si>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</si>
  <si>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</si>
  <si>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</si>
  <si>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</si>
  <si>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</si>
  <si>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</si>
  <si>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</si>
  <si>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</si>
  <si>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</si>
  <si>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</si>
  <si>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</si>
  <si>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</si>
  <si>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</si>
  <si>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</si>
  <si>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</si>
  <si>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</si>
  <si>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</si>
  <si>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</si>
  <si>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</si>
  <si>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</si>
  <si>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</si>
  <si>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</si>
  <si>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</si>
  <si>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</si>
  <si>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</si>
  <si>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</si>
  <si>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</si>
  <si>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</si>
  <si>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</si>
  <si>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</si>
  <si>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</si>
  <si>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</si>
  <si>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</si>
  <si>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</si>
  <si>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</si>
  <si>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</si>
  <si>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</si>
  <si>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</si>
  <si>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</si>
  <si>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</si>
  <si>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</si>
  <si>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</si>
  <si>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</si>
  <si>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</si>
  <si>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</si>
  <si>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</si>
  <si>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</si>
  <si>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</si>
  <si>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</si>
  <si>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</si>
  <si>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</si>
  <si>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</si>
  <si>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</si>
  <si>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</si>
  <si>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</si>
  <si>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</si>
  <si>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</si>
  <si>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</si>
  <si>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</si>
  <si>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</si>
  <si>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</si>
  <si>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</si>
  <si>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</si>
  <si>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</si>
  <si>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</si>
  <si>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</si>
  <si>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</si>
  <si>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</si>
  <si>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</si>
  <si>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</si>
  <si>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</si>
  <si>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</si>
  <si>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</si>
  <si>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</si>
  <si>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</si>
  <si>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</si>
  <si>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</si>
  <si>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</si>
  <si>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</si>
  <si>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</si>
  <si>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</si>
  <si>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</si>
  <si>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</si>
  <si>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</si>
  <si>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</si>
  <si>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</si>
  <si>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</si>
  <si>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</si>
  <si>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</si>
  <si>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</si>
  <si>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</si>
  <si>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</si>
  <si>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</si>
  <si>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</si>
  <si>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</si>
  <si>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</si>
  <si>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</si>
  <si>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</si>
  <si>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</si>
  <si>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</si>
  <si>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</si>
  <si>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</si>
  <si>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</si>
  <si>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</si>
  <si>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</si>
  <si>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</si>
  <si>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</si>
  <si>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</si>
  <si>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</si>
  <si>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</si>
  <si>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</si>
  <si>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</si>
  <si>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</si>
  <si>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</si>
  <si>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</si>
  <si>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</si>
  <si>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</si>
  <si>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</si>
  <si>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</si>
  <si>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</si>
  <si>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</si>
  <si>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</si>
  <si>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</si>
  <si>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</si>
  <si>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</si>
  <si>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</si>
  <si>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</si>
  <si>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</si>
  <si>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</si>
  <si>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</si>
  <si>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</si>
  <si>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</si>
  <si>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</si>
  <si>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</si>
  <si>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</si>
  <si>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</si>
  <si>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</si>
  <si>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</si>
  <si>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</si>
  <si>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</si>
  <si>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</si>
  <si>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</si>
  <si>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</si>
  <si>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</si>
  <si>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</si>
  <si>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</si>
  <si>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</si>
  <si>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</si>
  <si>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</si>
  <si>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</si>
  <si>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</si>
  <si>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</si>
  <si>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</si>
  <si>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</si>
  <si>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</si>
  <si>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</si>
  <si>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</si>
  <si>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</si>
  <si>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</si>
  <si>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</si>
  <si>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</si>
  <si>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</si>
  <si>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</si>
  <si>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</si>
  <si>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</si>
  <si>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</si>
  <si>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</si>
  <si>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</si>
  <si>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</si>
  <si>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</si>
  <si>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</si>
  <si>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</si>
  <si>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</si>
  <si>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</si>
  <si>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</si>
  <si>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</si>
  <si>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</si>
  <si>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</si>
  <si>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</si>
  <si>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</si>
  <si>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</si>
  <si>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</si>
  <si>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</si>
  <si>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</si>
  <si>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</si>
  <si>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</si>
  <si>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</si>
  <si>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</si>
  <si>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</si>
  <si>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</si>
  <si>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</si>
  <si>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</si>
  <si>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</si>
  <si>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</si>
  <si>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</si>
  <si>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</si>
  <si>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</si>
  <si>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</si>
  <si>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</si>
  <si>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</si>
  <si>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</si>
  <si>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</si>
  <si>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</si>
  <si>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</si>
  <si>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</si>
  <si>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</si>
  <si>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</si>
  <si>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</si>
  <si>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</si>
  <si>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</si>
  <si>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</si>
  <si>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</si>
  <si>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</si>
  <si>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</si>
  <si>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</si>
  <si>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</si>
  <si>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</si>
  <si>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</si>
  <si>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</si>
  <si>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</si>
  <si>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</si>
  <si>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</si>
  <si>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</si>
  <si>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</si>
  <si>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</si>
  <si>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</si>
  <si>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</si>
  <si>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</si>
  <si>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</si>
  <si>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</si>
  <si>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</si>
  <si>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</si>
  <si>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</si>
  <si>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</si>
  <si>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</si>
  <si>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</si>
  <si>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</si>
  <si>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</si>
  <si>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</si>
  <si>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</si>
  <si>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</si>
  <si>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</si>
  <si>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</si>
  <si>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</si>
  <si>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</si>
  <si>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</si>
  <si>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</si>
  <si>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</si>
  <si>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</si>
  <si>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</si>
  <si>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</si>
  <si>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</si>
  <si>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</si>
  <si>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</si>
  <si>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</si>
  <si>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</si>
  <si>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</si>
  <si>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</si>
  <si>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</si>
  <si>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</si>
  <si>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</si>
  <si>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</si>
  <si>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</si>
  <si>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</si>
  <si>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</si>
  <si>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</si>
  <si>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</si>
  <si>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</si>
  <si>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</si>
  <si>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</si>
  <si>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</si>
  <si>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</si>
  <si>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</si>
  <si>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</si>
  <si>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</si>
  <si>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</si>
  <si>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</si>
  <si>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</si>
  <si>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</si>
  <si>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</si>
  <si>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</si>
  <si>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</si>
  <si>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</si>
  <si>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</si>
  <si>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</si>
  <si>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</si>
  <si>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</si>
  <si>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</si>
  <si>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</si>
  <si>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</si>
  <si>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</si>
  <si>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</si>
  <si>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</si>
  <si>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</si>
  <si>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</si>
  <si>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</si>
  <si>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</si>
  <si>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</si>
  <si>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</si>
  <si>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</si>
  <si>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</si>
  <si>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</si>
  <si>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</si>
  <si>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</si>
  <si>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</si>
  <si>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</si>
  <si>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</si>
  <si>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</si>
  <si>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</si>
  <si>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</si>
  <si>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</si>
  <si>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</si>
  <si>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</si>
  <si>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</si>
  <si>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</si>
  <si>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</si>
  <si>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</si>
  <si>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</si>
  <si>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</si>
  <si>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</si>
  <si>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</si>
  <si>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</si>
  <si>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</si>
  <si>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</si>
  <si>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</si>
  <si>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</si>
  <si>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</si>
  <si>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</si>
  <si>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</si>
  <si>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</si>
  <si>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</si>
  <si>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</si>
  <si>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</si>
  <si>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</si>
  <si>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</si>
  <si>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</si>
  <si>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</si>
  <si>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</si>
  <si>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</si>
  <si>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</si>
  <si>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</si>
  <si>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</si>
  <si>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</si>
  <si>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</si>
  <si>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</si>
  <si>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</si>
  <si>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</si>
  <si>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</si>
  <si>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</si>
  <si>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</si>
  <si>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</si>
  <si>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</si>
  <si>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</si>
  <si>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</si>
  <si>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</si>
  <si>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</si>
  <si>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</si>
  <si>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</si>
  <si>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</si>
  <si>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</si>
  <si>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</si>
  <si>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</si>
  <si>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</si>
  <si>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</si>
  <si>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</si>
  <si>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</si>
  <si>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</si>
  <si>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</si>
  <si>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</si>
  <si>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</si>
  <si>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</si>
  <si>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</si>
  <si>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</si>
  <si>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</si>
  <si>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</si>
  <si>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</si>
  <si>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</si>
  <si>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</si>
  <si>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</si>
  <si>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</si>
  <si>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</si>
  <si>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</si>
  <si>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</si>
  <si>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</si>
  <si>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</si>
  <si>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</si>
  <si>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</si>
  <si>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</si>
  <si>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</si>
  <si>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</si>
  <si>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</si>
  <si>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</si>
  <si>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</si>
  <si>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</si>
  <si>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</si>
  <si>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</si>
  <si>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</si>
  <si>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</si>
  <si>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</si>
  <si>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</si>
  <si>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</si>
  <si>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</si>
  <si>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</si>
  <si>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</si>
  <si>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</si>
  <si>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</si>
  <si>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</si>
  <si>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</si>
  <si>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</si>
  <si>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</si>
  <si>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</si>
  <si>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</si>
  <si>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</si>
  <si>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</si>
  <si>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</si>
  <si>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</si>
  <si>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</si>
  <si>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</si>
  <si>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</si>
  <si>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</si>
  <si>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</si>
  <si>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</si>
  <si>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</si>
  <si>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</si>
  <si>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</si>
  <si>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</si>
  <si>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</si>
  <si>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</si>
  <si>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</si>
  <si>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</si>
  <si>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</si>
  <si>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</si>
  <si>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</si>
  <si>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</si>
  <si>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</si>
  <si>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</si>
  <si>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</si>
  <si>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</si>
  <si>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</si>
  <si>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</si>
  <si>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</si>
  <si>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</si>
  <si>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</si>
  <si>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</si>
  <si>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</si>
  <si>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</si>
  <si>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</si>
  <si>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</si>
  <si>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</si>
  <si>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</si>
  <si>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</si>
  <si>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</si>
  <si>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</si>
  <si>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</si>
  <si>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</si>
  <si>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</si>
  <si>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</si>
  <si>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</si>
  <si>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</si>
  <si>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</si>
  <si>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</si>
  <si>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</si>
  <si>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</si>
  <si>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</si>
  <si>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</si>
  <si>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</si>
  <si>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</si>
  <si>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</si>
  <si>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</si>
  <si>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</si>
  <si>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</si>
  <si>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</si>
  <si>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</si>
  <si>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</si>
  <si>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</si>
  <si>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</si>
  <si>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</si>
  <si>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</si>
  <si>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</si>
  <si>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</si>
  <si>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</si>
  <si>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</si>
  <si>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</si>
  <si>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</si>
  <si>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</si>
  <si>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</si>
  <si>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</si>
  <si>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</si>
  <si>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</si>
  <si>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</si>
  <si>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</si>
  <si>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</si>
  <si>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</si>
  <si>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</si>
  <si>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</si>
  <si>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</si>
  <si>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</si>
  <si>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</si>
  <si>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</si>
  <si>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</si>
  <si>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</si>
  <si>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</si>
  <si>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</si>
  <si>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</si>
  <si>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</si>
  <si>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</si>
  <si>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</si>
  <si>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</si>
  <si>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</si>
  <si>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</si>
  <si>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</si>
  <si>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</si>
  <si>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</si>
  <si>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</si>
  <si>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</si>
  <si>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</si>
  <si>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</si>
  <si>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</si>
  <si>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</si>
  <si>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</si>
  <si>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</si>
  <si>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</si>
  <si>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</si>
  <si>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</si>
  <si>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</si>
  <si>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</si>
  <si>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</si>
  <si>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</si>
  <si>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</si>
  <si>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</si>
  <si>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</si>
  <si>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</si>
  <si>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</si>
  <si>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</si>
  <si>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</si>
  <si>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</si>
  <si>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</si>
  <si>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</si>
  <si>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</si>
  <si>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</si>
  <si>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</si>
  <si>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</si>
  <si>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</si>
  <si>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</si>
  <si>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</si>
  <si>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</si>
  <si>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</si>
  <si>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</si>
  <si>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</si>
  <si>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</si>
  <si>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</si>
  <si>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</si>
  <si>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</si>
  <si>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</si>
  <si>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</si>
  <si>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</si>
  <si>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</si>
  <si>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</si>
  <si>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</si>
  <si>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</si>
  <si>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</si>
  <si>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</si>
  <si>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</si>
  <si>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</si>
  <si>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</si>
  <si>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</si>
  <si>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</si>
  <si>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</si>
  <si>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</si>
  <si>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</si>
  <si>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</si>
  <si>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</si>
  <si>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</si>
  <si>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</si>
  <si>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</si>
  <si>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</si>
  <si>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</si>
  <si>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</si>
  <si>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</si>
  <si>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</si>
  <si>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</si>
  <si>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</si>
  <si>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</si>
  <si>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</si>
  <si>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</si>
  <si>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</si>
  <si>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</si>
  <si>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</si>
  <si>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</si>
  <si>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</si>
  <si>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</si>
  <si>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</si>
  <si>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</si>
  <si>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</si>
  <si>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</si>
  <si>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</si>
  <si>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</si>
  <si>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</si>
  <si>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</si>
  <si>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</si>
  <si>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</si>
  <si>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</si>
  <si>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</si>
  <si>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</si>
  <si>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</si>
  <si>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</si>
  <si>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</si>
  <si>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</si>
  <si>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</si>
  <si>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</si>
  <si>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</si>
  <si>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</si>
  <si>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</si>
  <si>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</si>
  <si>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</si>
  <si>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</si>
  <si>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</si>
  <si>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</si>
  <si>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</si>
  <si>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</si>
  <si>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</si>
  <si>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</si>
  <si>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</si>
  <si>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</si>
  <si>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</si>
  <si>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</si>
  <si>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</si>
  <si>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</si>
  <si>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</si>
  <si>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</si>
  <si>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</si>
  <si>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</si>
  <si>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</si>
  <si>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</si>
  <si>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</si>
  <si>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</si>
  <si>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</si>
  <si>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</si>
  <si>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</si>
  <si>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</si>
  <si>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</si>
  <si>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</si>
  <si>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</si>
  <si>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</si>
  <si>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</si>
  <si>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</si>
  <si>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</si>
  <si>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</si>
  <si>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</si>
  <si>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</si>
  <si>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</si>
  <si>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</si>
  <si>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</si>
  <si>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</si>
  <si>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</si>
  <si>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</si>
  <si>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</si>
  <si>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</si>
  <si>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</si>
  <si>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</si>
  <si>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</si>
  <si>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</si>
  <si>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</si>
  <si>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</si>
  <si>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</si>
  <si>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</si>
  <si>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</si>
  <si>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</si>
  <si>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</si>
  <si>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</si>
  <si>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</si>
  <si>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</si>
  <si>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</si>
  <si>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</si>
  <si>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</si>
  <si>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</si>
  <si>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</si>
  <si>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</si>
  <si>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</si>
  <si>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</si>
  <si>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</si>
  <si>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</si>
  <si>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</si>
  <si>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</si>
  <si>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</si>
  <si>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</si>
  <si>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</si>
  <si>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</si>
  <si>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</si>
  <si>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</si>
  <si>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</si>
  <si>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</si>
  <si>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</si>
  <si>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</si>
  <si>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</si>
  <si>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</si>
  <si>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</si>
  <si>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</si>
  <si>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</si>
  <si>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</si>
  <si>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</si>
  <si>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</si>
  <si>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</si>
  <si>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</si>
  <si>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</si>
  <si>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</si>
  <si>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</si>
  <si>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</si>
  <si>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</si>
  <si>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</si>
  <si>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</si>
  <si>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</si>
  <si>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</si>
  <si>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</si>
  <si>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</si>
  <si>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</si>
  <si>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</si>
  <si>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</si>
  <si>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</si>
  <si>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</si>
  <si>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</si>
  <si>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</si>
  <si>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</si>
  <si>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</si>
  <si>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</si>
  <si>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</si>
  <si>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</si>
  <si>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</si>
  <si>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</si>
  <si>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</si>
  <si>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</si>
  <si>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</si>
  <si>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</si>
  <si>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</si>
  <si>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</si>
  <si>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</si>
  <si>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</si>
  <si>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</si>
  <si>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</si>
  <si>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</si>
  <si>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</si>
  <si>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</si>
  <si>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</si>
  <si>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</si>
  <si>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</si>
  <si>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</si>
  <si>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</si>
  <si>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</si>
  <si>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</si>
  <si>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</si>
  <si>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</si>
  <si>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</si>
  <si>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</si>
  <si>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</si>
  <si>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</si>
  <si>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</si>
  <si>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</si>
  <si>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</si>
  <si>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</si>
  <si>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</si>
  <si>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</si>
  <si>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</si>
  <si>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</si>
  <si>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</si>
  <si>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</si>
  <si>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</si>
  <si>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</si>
  <si>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</si>
  <si>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</si>
  <si>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</si>
  <si>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</si>
  <si>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</si>
  <si>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</si>
  <si>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</si>
  <si>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</si>
  <si>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</si>
  <si>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</si>
  <si>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</si>
  <si>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</si>
  <si>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</si>
  <si>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</si>
  <si>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</si>
  <si>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</si>
  <si>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</si>
  <si>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</si>
  <si>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</si>
  <si>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</si>
  <si>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</si>
  <si>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</si>
  <si>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</si>
  <si>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</si>
  <si>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</si>
  <si>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</si>
  <si>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</si>
  <si>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</si>
  <si>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</si>
  <si>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</si>
  <si>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</si>
  <si>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</si>
  <si>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</si>
  <si>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</si>
  <si>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</si>
  <si>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</si>
  <si>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</si>
  <si>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</si>
  <si>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</si>
  <si>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</si>
  <si>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</si>
  <si>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</si>
  <si>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</si>
  <si>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</si>
  <si>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</si>
  <si>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</si>
  <si>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</si>
  <si>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</si>
  <si>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</si>
  <si>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</si>
  <si>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</si>
  <si>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</si>
  <si>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</si>
  <si>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</si>
  <si>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</si>
  <si>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</si>
  <si>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</si>
  <si>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</si>
  <si>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</si>
  <si>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</si>
  <si>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</si>
  <si>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</si>
  <si>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</si>
  <si>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</si>
  <si>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</si>
  <si>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</si>
  <si>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</si>
  <si>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</si>
  <si>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</si>
  <si>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</si>
  <si>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</si>
  <si>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</si>
  <si>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</si>
  <si>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</si>
  <si>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</si>
  <si>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</si>
  <si>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</si>
  <si>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</si>
  <si>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</si>
  <si>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</si>
  <si>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</si>
  <si>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</si>
  <si>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</si>
  <si>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</si>
  <si>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</si>
  <si>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</si>
  <si>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</si>
  <si>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</si>
  <si>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</si>
  <si>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</si>
  <si>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</si>
  <si>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</si>
  <si>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</si>
  <si>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</si>
  <si>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</si>
  <si>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</si>
  <si>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</si>
  <si>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</si>
  <si>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</si>
  <si>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</si>
  <si>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</si>
  <si>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</si>
  <si>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</si>
  <si>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</si>
  <si>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</si>
  <si>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</si>
  <si>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</si>
  <si>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</si>
  <si>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</si>
  <si>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</si>
  <si>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</si>
  <si>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</si>
  <si>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</si>
  <si>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</si>
  <si>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</si>
  <si>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</si>
  <si>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</si>
  <si>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</si>
  <si>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</si>
  <si>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</si>
  <si>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</si>
  <si>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</si>
  <si>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</si>
  <si>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</si>
  <si>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</si>
  <si>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</si>
  <si>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</si>
  <si>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</si>
  <si>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</si>
  <si>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</si>
  <si>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</si>
  <si>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</si>
  <si>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</si>
  <si>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</si>
  <si>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</si>
  <si>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</si>
  <si>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</si>
  <si>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</si>
  <si>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</si>
  <si>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</si>
  <si>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</si>
  <si>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</si>
  <si>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</si>
  <si>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</si>
  <si>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</si>
  <si>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</si>
  <si>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</si>
  <si>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</si>
  <si>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</si>
  <si>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</si>
  <si>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</si>
  <si>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</si>
  <si>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</si>
  <si>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</si>
  <si>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</si>
  <si>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</si>
  <si>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</si>
  <si>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</si>
  <si>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</si>
  <si>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</si>
  <si>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</si>
  <si>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</si>
  <si>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</si>
  <si>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</si>
  <si>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</si>
  <si>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</si>
  <si>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</si>
  <si>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</si>
  <si>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</si>
  <si>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</si>
  <si>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</si>
  <si>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</si>
  <si>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</si>
  <si>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</si>
  <si>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</si>
  <si>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</si>
  <si>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</si>
  <si>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</si>
  <si>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</si>
  <si>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</si>
  <si>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</si>
  <si>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</si>
  <si>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</si>
  <si>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</si>
  <si>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</si>
  <si>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</si>
  <si>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</si>
  <si>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</si>
  <si>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</si>
  <si>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</si>
  <si>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</si>
  <si>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</si>
  <si>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</si>
  <si>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</si>
  <si>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</si>
  <si>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</si>
  <si>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</si>
  <si>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</si>
  <si>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</si>
  <si>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</si>
  <si>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</si>
  <si>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</si>
  <si>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</si>
  <si>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</si>
  <si>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</si>
  <si>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</si>
  <si>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</si>
  <si>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</si>
  <si>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</si>
  <si>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</si>
  <si>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</si>
  <si>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</si>
  <si>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</si>
  <si>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</si>
  <si>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</si>
  <si>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</si>
  <si>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</si>
  <si>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</si>
  <si>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</si>
  <si>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</si>
  <si>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</si>
  <si>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</si>
  <si>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</si>
  <si>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</si>
  <si>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</si>
  <si>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</si>
  <si>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</si>
  <si>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</si>
  <si>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</si>
  <si>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</si>
  <si>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</si>
  <si>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</si>
  <si>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</si>
  <si>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</si>
  <si>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</si>
  <si>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</si>
  <si>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</si>
  <si>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</si>
  <si>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</si>
  <si>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</si>
  <si>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</si>
  <si>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</si>
  <si>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</si>
  <si>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</si>
  <si>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</si>
  <si>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</si>
  <si>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</si>
  <si>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</si>
  <si>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</si>
  <si>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</si>
  <si>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</si>
  <si>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</si>
  <si>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</si>
  <si>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</si>
  <si>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</si>
  <si>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</si>
  <si>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</si>
  <si>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</si>
  <si>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</si>
  <si>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</si>
  <si>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</si>
  <si>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</si>
  <si>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</si>
  <si>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</si>
  <si>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</si>
  <si>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</si>
  <si>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</si>
  <si>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</si>
  <si>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</si>
  <si>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</si>
  <si>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</si>
  <si>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</si>
  <si>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</si>
  <si>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</si>
  <si>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</si>
  <si>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</si>
  <si>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</si>
  <si>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</si>
  <si>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</si>
  <si>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</si>
  <si>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</si>
  <si>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</si>
  <si>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</si>
  <si>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</si>
  <si>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</si>
  <si>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</si>
  <si>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</si>
  <si>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</si>
  <si>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</si>
  <si>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</si>
  <si>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</si>
  <si>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</si>
  <si>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</si>
  <si>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</si>
  <si>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</si>
  <si>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</si>
  <si>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</si>
  <si>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</si>
  <si>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</si>
  <si>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</si>
  <si>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</si>
  <si>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</si>
  <si>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</si>
  <si>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</si>
  <si>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</si>
  <si>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</si>
  <si>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</si>
  <si>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</si>
  <si>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</si>
  <si>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</si>
  <si>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</si>
  <si>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</si>
  <si>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</si>
  <si>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</si>
  <si>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</si>
  <si>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</si>
  <si>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</si>
  <si>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</si>
  <si>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</si>
  <si>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</si>
  <si>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</si>
  <si>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</si>
  <si>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</si>
  <si>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</si>
  <si>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</si>
  <si>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</si>
  <si>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</si>
  <si>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</si>
  <si>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</si>
  <si>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</si>
  <si>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</si>
  <si>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</si>
  <si>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</si>
  <si>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</si>
  <si>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</si>
  <si>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</si>
  <si>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</si>
  <si>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</si>
  <si>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</si>
  <si>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</si>
  <si>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</si>
  <si>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</si>
  <si>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</si>
  <si>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</si>
  <si>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</si>
  <si>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</si>
  <si>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</si>
  <si>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</si>
  <si>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</si>
  <si>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</si>
  <si>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</si>
  <si>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</si>
  <si>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</si>
  <si>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</si>
  <si>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</si>
  <si>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</si>
  <si>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</si>
  <si>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</si>
  <si>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</si>
  <si>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</si>
  <si>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</si>
  <si>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</si>
  <si>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</si>
  <si>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</si>
  <si>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</si>
  <si>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</si>
  <si>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</si>
  <si>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</si>
  <si>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</si>
  <si>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</si>
  <si>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</si>
  <si>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</si>
  <si>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</si>
  <si>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</si>
  <si>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</si>
  <si>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</si>
  <si>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</si>
  <si>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</si>
  <si>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</si>
  <si>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</si>
  <si>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</si>
  <si>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</si>
  <si>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</si>
  <si>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</si>
  <si>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</si>
  <si>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</si>
  <si>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</si>
  <si>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</si>
  <si>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</si>
  <si>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</si>
  <si>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</si>
  <si>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</si>
  <si>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</si>
  <si>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</si>
  <si>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</si>
  <si>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</si>
  <si>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</si>
  <si>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</si>
  <si>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</si>
  <si>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</si>
  <si>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</si>
  <si>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</si>
  <si>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</si>
  <si>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</si>
  <si>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</si>
  <si>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</si>
  <si>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</si>
  <si>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</si>
  <si>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</si>
  <si>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</si>
  <si>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</si>
  <si>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</si>
  <si>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</si>
  <si>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</si>
  <si>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</si>
  <si>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</si>
  <si>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</si>
  <si>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</si>
  <si>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</si>
  <si>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</si>
  <si>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</si>
  <si>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</si>
  <si>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</si>
  <si>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</si>
  <si>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</si>
  <si>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</si>
  <si>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</si>
  <si>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</si>
  <si>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</si>
  <si>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</si>
  <si>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</si>
  <si>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</si>
  <si>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</si>
  <si>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</si>
  <si>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</si>
  <si>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</si>
  <si>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</si>
  <si>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</si>
  <si>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</si>
  <si>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</si>
  <si>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</si>
  <si>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</si>
  <si>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</si>
  <si>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</si>
  <si>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</si>
  <si>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</si>
  <si>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</si>
  <si>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</si>
  <si>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</si>
  <si>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</si>
  <si>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</si>
  <si>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</si>
  <si>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</si>
  <si>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</si>
  <si>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</si>
  <si>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</si>
  <si>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</si>
  <si>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</si>
  <si>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</si>
  <si>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</si>
  <si>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</si>
  <si>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</si>
  <si>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</si>
  <si>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</si>
  <si>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</si>
  <si>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</si>
  <si>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</si>
  <si>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</si>
  <si>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</si>
  <si>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</si>
  <si>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</si>
  <si>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</si>
  <si>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</si>
  <si>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</si>
  <si>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</si>
  <si>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</si>
  <si>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</si>
  <si>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</si>
  <si>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</si>
  <si>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</si>
  <si>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</si>
  <si>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</si>
  <si>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</si>
  <si>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</si>
  <si>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</si>
  <si>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</si>
  <si>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</si>
  <si>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</si>
  <si>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</si>
  <si>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</si>
  <si>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</si>
  <si>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</si>
  <si>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</si>
  <si>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</si>
  <si>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</si>
  <si>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</si>
  <si>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</si>
  <si>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</si>
  <si>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</si>
  <si>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</si>
  <si>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</si>
  <si>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</si>
  <si>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</si>
  <si>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</si>
  <si>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</si>
  <si>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</si>
  <si>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</si>
  <si>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</si>
  <si>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</si>
  <si>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</si>
  <si>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</si>
  <si>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</si>
  <si>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</si>
  <si>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</si>
  <si>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</si>
  <si>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</si>
  <si>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</si>
  <si>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</si>
  <si>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</si>
  <si>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</si>
  <si>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</si>
  <si>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</si>
  <si>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</si>
  <si>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</si>
  <si>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</si>
  <si>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</si>
  <si>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</si>
  <si>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</si>
  <si>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</si>
  <si>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</si>
  <si>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</si>
  <si>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</si>
  <si>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</si>
  <si>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</si>
  <si>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</si>
  <si>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</si>
  <si>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</si>
  <si>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</si>
  <si>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</si>
  <si>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</si>
  <si>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</si>
  <si>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</si>
  <si>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</si>
  <si>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</si>
  <si>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</si>
  <si>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</si>
  <si>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</si>
  <si>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</si>
  <si>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</si>
  <si>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</si>
  <si>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</si>
  <si>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</si>
  <si>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</si>
  <si>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</si>
  <si>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</si>
  <si>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</si>
  <si>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</si>
  <si>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</si>
  <si>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</si>
  <si>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</si>
  <si>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</si>
  <si>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</si>
  <si>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</si>
  <si>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</si>
  <si>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</si>
  <si>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</si>
  <si>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</si>
  <si>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</si>
  <si>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</si>
  <si>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</si>
  <si>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</si>
  <si>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</si>
  <si>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</si>
  <si>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</si>
  <si>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</si>
  <si>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</si>
  <si>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</si>
  <si>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</si>
  <si>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</si>
  <si>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</si>
  <si>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</si>
  <si>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</si>
  <si>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</si>
  <si>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</si>
  <si>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</si>
  <si>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</si>
  <si>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</si>
  <si>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</si>
  <si>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</si>
  <si>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</si>
  <si>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</si>
  <si>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</si>
  <si>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</si>
  <si>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</si>
  <si>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</si>
  <si>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</si>
  <si>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</si>
  <si>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</si>
  <si>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</si>
  <si>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</si>
  <si>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</si>
  <si>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</si>
  <si>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</si>
  <si>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</si>
  <si>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</si>
  <si>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</si>
  <si>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</si>
  <si>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</si>
  <si>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</si>
  <si>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</si>
  <si>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</si>
  <si>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</si>
  <si>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</si>
  <si>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</si>
  <si>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</si>
  <si>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</si>
  <si>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</si>
  <si>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</si>
  <si>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</si>
  <si>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</si>
  <si>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</si>
  <si>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</si>
  <si>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</si>
  <si>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</si>
  <si>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</si>
  <si>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</si>
  <si>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</si>
  <si>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</si>
  <si>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</si>
  <si>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</si>
  <si>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</si>
  <si>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</si>
  <si>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</si>
  <si>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</si>
  <si>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</si>
  <si>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</si>
  <si>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</si>
  <si>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</si>
  <si>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</si>
  <si>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</si>
  <si>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</si>
  <si>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</si>
  <si>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</si>
  <si>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</si>
  <si>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</si>
  <si>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</si>
  <si>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</si>
  <si>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</si>
  <si>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</si>
  <si>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</si>
  <si>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</si>
  <si>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</si>
  <si>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</si>
  <si>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</si>
  <si>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</si>
  <si>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</si>
  <si>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</si>
  <si>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</si>
  <si>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</si>
  <si>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</si>
  <si>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</si>
  <si>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</si>
  <si>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</si>
  <si>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</si>
  <si>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</si>
  <si>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</si>
  <si>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</si>
  <si>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</si>
  <si>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</si>
  <si>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</si>
  <si>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</si>
  <si>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</si>
  <si>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</si>
  <si>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</si>
  <si>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</si>
  <si>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</si>
  <si>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</si>
  <si>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</si>
  <si>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</si>
  <si>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</si>
  <si>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</si>
  <si>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</si>
  <si>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</si>
  <si>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</si>
  <si>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</si>
  <si>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</si>
  <si>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</si>
  <si>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</si>
  <si>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</si>
  <si>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</si>
  <si>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</si>
  <si>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</si>
  <si>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</si>
  <si>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</si>
  <si>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</si>
  <si>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</si>
  <si>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</si>
  <si>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</si>
  <si>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</si>
  <si>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</si>
  <si>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</si>
  <si>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</si>
  <si>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</si>
  <si>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</si>
  <si>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</si>
  <si>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</si>
  <si>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</si>
  <si>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</si>
  <si>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</si>
  <si>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</si>
  <si>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</si>
  <si>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</si>
  <si>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</si>
  <si>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</si>
  <si>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</si>
  <si>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</si>
  <si>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</si>
  <si>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</si>
  <si>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</si>
  <si>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</si>
  <si>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</si>
  <si>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</si>
  <si>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</si>
  <si>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</si>
  <si>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</si>
  <si>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</si>
  <si>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</si>
  <si>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</si>
  <si>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</si>
  <si>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</si>
  <si>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</si>
  <si>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</si>
  <si>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</si>
  <si>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</si>
  <si>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</si>
  <si>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</si>
  <si>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</si>
  <si>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</si>
  <si>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</si>
  <si>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</si>
  <si>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</si>
  <si>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</si>
  <si>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</si>
  <si>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</si>
  <si>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</si>
  <si>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</si>
  <si>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</si>
  <si>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</si>
  <si>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</si>
  <si>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</si>
  <si>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</si>
  <si>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</si>
  <si>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</si>
  <si>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</si>
  <si>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</si>
  <si>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</si>
  <si>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</si>
  <si>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</si>
  <si>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</si>
  <si>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</si>
  <si>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</si>
  <si>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</si>
  <si>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</si>
  <si>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</si>
  <si>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</si>
  <si>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</si>
  <si>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</si>
  <si>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</si>
  <si>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</si>
  <si>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</si>
  <si>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</si>
  <si>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</si>
  <si>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</si>
  <si>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</si>
  <si>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</si>
  <si>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</si>
  <si>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</si>
  <si>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</si>
  <si>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</si>
  <si>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</si>
  <si>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</si>
  <si>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</si>
  <si>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</si>
  <si>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</si>
  <si>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</si>
  <si>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</si>
  <si>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</si>
  <si>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</si>
  <si>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</si>
  <si>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</si>
  <si>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</si>
  <si>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</si>
  <si>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</si>
  <si>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</si>
  <si>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</si>
  <si>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</si>
  <si>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</si>
  <si>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</si>
  <si>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</si>
  <si>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</si>
  <si>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</si>
  <si>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</si>
  <si>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</si>
  <si>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</si>
  <si>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</si>
  <si>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</si>
  <si>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</si>
  <si>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</si>
  <si>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</si>
  <si>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</si>
  <si>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</si>
  <si>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</si>
  <si>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</si>
  <si>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</si>
  <si>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</si>
  <si>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</si>
  <si>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</si>
  <si>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</si>
  <si>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</si>
  <si>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</si>
  <si>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</si>
  <si>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</si>
  <si>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</si>
  <si>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</si>
  <si>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</si>
  <si>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</si>
  <si>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</si>
  <si>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</si>
  <si>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</si>
  <si>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</si>
  <si>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</si>
  <si>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</si>
  <si>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</si>
  <si>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</si>
  <si>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</si>
  <si>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</si>
  <si>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</si>
  <si>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</si>
  <si>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</si>
  <si>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</si>
  <si>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</si>
  <si>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</si>
  <si>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</si>
  <si>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</si>
  <si>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</si>
  <si>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</si>
  <si>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</si>
  <si>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</si>
  <si>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</si>
  <si>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</si>
  <si>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</si>
  <si>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</si>
  <si>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</si>
  <si>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</si>
  <si>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</si>
  <si>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</si>
  <si>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</si>
  <si>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</si>
  <si>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</si>
  <si>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</si>
  <si>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</si>
  <si>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</si>
  <si>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</si>
  <si>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</si>
  <si>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</si>
  <si>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</si>
  <si>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</si>
  <si>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</si>
  <si>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</si>
  <si>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</si>
  <si>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</si>
  <si>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</si>
  <si>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</si>
  <si>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</si>
  <si>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</si>
  <si>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</si>
  <si>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</si>
  <si>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</si>
  <si>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</si>
  <si>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</si>
  <si>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</si>
  <si>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</si>
  <si>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</si>
  <si>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</si>
  <si>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</si>
  <si>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</si>
  <si>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</si>
  <si>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</si>
  <si>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</si>
  <si>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</si>
  <si>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</si>
  <si>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</si>
  <si>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</si>
  <si>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</si>
  <si>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</si>
  <si>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</si>
  <si>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</si>
  <si>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</si>
  <si>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</si>
  <si>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</si>
  <si>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</si>
  <si>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</si>
  <si>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</si>
  <si>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</si>
  <si>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</si>
  <si>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</si>
  <si>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</si>
  <si>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</si>
  <si>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</si>
  <si>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</si>
  <si>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</si>
  <si>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</si>
  <si>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</si>
  <si>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</si>
  <si>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</si>
  <si>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</si>
  <si>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</si>
  <si>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</si>
  <si>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</si>
  <si>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</si>
  <si>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</si>
  <si>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</si>
  <si>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</si>
  <si>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</si>
  <si>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</si>
  <si>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</si>
  <si>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</si>
  <si>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</si>
  <si>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</si>
  <si>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</si>
  <si>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</si>
  <si>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</si>
  <si>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</si>
  <si>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</si>
  <si>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</si>
  <si>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</si>
  <si>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</si>
  <si>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</si>
  <si>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</si>
  <si>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</si>
  <si>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</si>
  <si>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</si>
  <si>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</si>
  <si>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</si>
  <si>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</si>
  <si>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</si>
  <si>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</si>
  <si>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</si>
  <si>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</si>
  <si>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</si>
  <si>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</si>
  <si>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</si>
  <si>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</si>
  <si>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</si>
  <si>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</si>
  <si>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</si>
  <si>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</si>
  <si>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</si>
  <si>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</si>
  <si>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</si>
  <si>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</si>
  <si>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</si>
  <si>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</si>
  <si>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</si>
  <si>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</si>
  <si>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</si>
  <si>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</si>
  <si>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</si>
  <si>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</si>
  <si>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</si>
  <si>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</si>
  <si>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</si>
  <si>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</si>
  <si>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</si>
  <si>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</si>
  <si>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</si>
  <si>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</si>
  <si>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</si>
  <si>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</si>
  <si>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</si>
  <si>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</si>
  <si>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</si>
  <si>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</si>
  <si>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</si>
  <si>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</si>
  <si>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</si>
  <si>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</si>
  <si>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</si>
  <si>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</si>
  <si>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</si>
  <si>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</si>
  <si>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</si>
  <si>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</si>
  <si>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</si>
  <si>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</si>
  <si>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</si>
  <si>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</si>
  <si>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</si>
  <si>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</si>
  <si>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</si>
  <si>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</si>
  <si>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</si>
  <si>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</si>
  <si>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</si>
  <si>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</si>
  <si>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</si>
  <si>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</si>
  <si>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</si>
  <si>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</si>
  <si>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</si>
  <si>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</si>
  <si>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</si>
  <si>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</si>
  <si>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</si>
  <si>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</si>
  <si>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</si>
  <si>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</si>
  <si>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</si>
  <si>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</si>
  <si>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</si>
  <si>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</si>
  <si>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</si>
  <si>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</si>
  <si>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</si>
  <si>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</si>
  <si>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</si>
  <si>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</si>
  <si>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</si>
  <si>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</si>
  <si>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</si>
  <si>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</si>
  <si>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</si>
  <si>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</si>
  <si>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</si>
  <si>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</si>
  <si>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</si>
  <si>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</si>
  <si>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</si>
  <si>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</si>
  <si>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</si>
  <si>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</si>
  <si>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</si>
  <si>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</si>
  <si>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</si>
  <si>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</si>
  <si>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</si>
  <si>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</si>
  <si>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</si>
  <si>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</si>
  <si>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</si>
  <si>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</si>
  <si>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</si>
  <si>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</si>
  <si>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</si>
  <si>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</si>
  <si>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</si>
  <si>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</si>
  <si>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</si>
  <si>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</si>
  <si>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</si>
  <si>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</si>
  <si>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</si>
  <si>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</si>
  <si>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</si>
  <si>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</si>
  <si>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</si>
  <si>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</si>
  <si>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</si>
  <si>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</si>
  <si>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</si>
  <si>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</si>
  <si>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</si>
  <si>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</si>
  <si>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</si>
  <si>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</si>
  <si>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</si>
  <si>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</si>
  <si>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</si>
  <si>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</si>
  <si>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</si>
  <si>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</si>
  <si>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</si>
  <si>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</si>
  <si>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</si>
  <si>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</si>
  <si>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</si>
  <si>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</si>
  <si>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</si>
  <si>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</si>
  <si>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</si>
  <si>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</si>
  <si>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</si>
  <si>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</si>
  <si>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</si>
  <si>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</si>
  <si>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</si>
  <si>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</si>
  <si>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</si>
  <si>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</si>
  <si>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</si>
  <si>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</si>
  <si>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</si>
  <si>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</si>
  <si>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</si>
  <si>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</si>
  <si>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</si>
  <si>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</si>
  <si>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</si>
  <si>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</si>
  <si>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</si>
  <si>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</si>
  <si>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</si>
  <si>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</si>
  <si>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</si>
  <si>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</si>
  <si>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</si>
  <si>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</si>
  <si>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</si>
  <si>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</si>
  <si>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</si>
  <si>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</si>
  <si>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</si>
  <si>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</si>
  <si>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</si>
  <si>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</si>
  <si>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</si>
  <si>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</si>
  <si>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</si>
  <si>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</si>
  <si>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</si>
  <si>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</si>
  <si>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</si>
  <si>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</si>
  <si>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</si>
  <si>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</si>
  <si>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</si>
  <si>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</si>
  <si>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</si>
  <si>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</si>
  <si>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</si>
  <si>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</si>
  <si>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</si>
  <si>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</si>
  <si>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</si>
  <si>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</si>
  <si>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</si>
  <si>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</si>
  <si>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</si>
  <si>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</si>
  <si>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</si>
  <si>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</si>
  <si>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</si>
  <si>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</si>
  <si>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</si>
  <si>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</si>
  <si>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</si>
  <si>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</si>
  <si>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</si>
  <si>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</si>
  <si>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</si>
  <si>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</si>
  <si>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</si>
  <si>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</si>
  <si>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</si>
  <si>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</si>
  <si>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</si>
  <si>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</si>
  <si>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</si>
  <si>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</si>
  <si>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</si>
  <si>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</si>
  <si>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</si>
  <si>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</si>
  <si>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</si>
  <si>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</si>
  <si>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</si>
  <si>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</si>
  <si>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</si>
  <si>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</si>
  <si>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</si>
  <si>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</si>
  <si>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</si>
  <si>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</si>
  <si>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</si>
  <si>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</si>
  <si>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</si>
  <si>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</si>
  <si>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</si>
  <si>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</si>
  <si>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</si>
  <si>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</si>
  <si>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</si>
  <si>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</si>
  <si>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</si>
  <si>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</si>
  <si>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</si>
  <si>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</si>
  <si>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</si>
  <si>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</si>
  <si>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</si>
  <si>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</si>
  <si>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</si>
  <si>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</si>
  <si>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</si>
  <si>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</si>
  <si>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</si>
  <si>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</si>
  <si>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</si>
  <si>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</si>
  <si>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</si>
  <si>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</si>
  <si>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</si>
  <si>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</si>
  <si>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</si>
  <si>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</si>
  <si>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</si>
  <si>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</si>
  <si>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</si>
  <si>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</si>
  <si>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</si>
  <si>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</si>
  <si>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</si>
  <si>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</si>
  <si>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</si>
  <si>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</si>
  <si>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</si>
  <si>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</si>
  <si>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</si>
  <si>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</si>
  <si>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</si>
  <si>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</si>
  <si>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</si>
  <si>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</si>
  <si>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</si>
  <si>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</si>
  <si>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</si>
  <si>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</si>
  <si>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</si>
  <si>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</si>
  <si>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</si>
  <si>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</si>
  <si>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</si>
  <si>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</si>
  <si>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</si>
  <si>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</si>
  <si>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</si>
  <si>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</si>
  <si>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</si>
  <si>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</si>
  <si>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</si>
  <si>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</si>
  <si>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</si>
  <si>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</si>
  <si>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</si>
  <si>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</si>
  <si>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</si>
  <si>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</si>
  <si>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</si>
  <si>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</si>
  <si>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</si>
  <si>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</si>
  <si>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</si>
  <si>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</si>
  <si>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</si>
  <si>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</si>
  <si>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</si>
  <si>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</si>
  <si>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</si>
  <si>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</si>
  <si>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</si>
  <si>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</si>
  <si>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</si>
  <si>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</si>
  <si>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</si>
  <si>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</si>
  <si>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</si>
  <si>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</si>
  <si>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</si>
  <si>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</si>
  <si>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</si>
  <si>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</si>
  <si>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</si>
  <si>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</si>
  <si>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</si>
  <si>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</si>
  <si>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</si>
  <si>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</si>
  <si>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</si>
  <si>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</si>
  <si>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</si>
  <si>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</si>
  <si>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</si>
  <si>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</si>
  <si>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</si>
  <si>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</si>
  <si>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</si>
  <si>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</si>
  <si>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</si>
  <si>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</si>
  <si>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</si>
  <si>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</si>
  <si>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</si>
  <si>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</si>
  <si>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</si>
  <si>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</si>
  <si>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</si>
  <si>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</si>
  <si>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</si>
  <si>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</si>
  <si>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</si>
  <si>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</si>
  <si>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</si>
  <si>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</si>
  <si>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</si>
  <si>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</si>
  <si>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</si>
  <si>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</si>
  <si>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</si>
  <si>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</si>
  <si>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</si>
  <si>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</si>
  <si>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</si>
  <si>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</si>
  <si>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</si>
  <si>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</si>
  <si>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</si>
  <si>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</si>
  <si>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</si>
  <si>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</si>
  <si>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</si>
  <si>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</si>
  <si>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</si>
  <si>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</si>
  <si>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</si>
  <si>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</si>
  <si>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</si>
  <si>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</si>
  <si>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</si>
  <si>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</si>
  <si>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</si>
  <si>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</si>
  <si>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</si>
  <si>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</si>
  <si>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</si>
  <si>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</si>
  <si>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</si>
  <si>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</si>
  <si>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</si>
  <si>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</si>
  <si>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</si>
  <si>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</si>
  <si>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</si>
  <si>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</si>
  <si>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</si>
  <si>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</si>
  <si>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</si>
  <si>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</si>
  <si>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</si>
  <si>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</si>
  <si>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</si>
  <si>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</si>
  <si>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</si>
  <si>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</si>
  <si>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</si>
  <si>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</si>
  <si>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</si>
  <si>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</si>
  <si>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</si>
  <si>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</si>
  <si>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</si>
  <si>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</si>
  <si>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</si>
  <si>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</si>
  <si>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</si>
  <si>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</si>
  <si>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</si>
  <si>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</si>
  <si>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</si>
  <si>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</si>
  <si>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</si>
  <si>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</si>
  <si>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</si>
  <si>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</si>
  <si>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</si>
  <si>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</si>
  <si>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</si>
  <si>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</si>
  <si>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</si>
  <si>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</si>
  <si>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</si>
  <si>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</si>
  <si>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</si>
  <si>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</si>
  <si>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</si>
  <si>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</si>
  <si>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</si>
  <si>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</si>
  <si>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</si>
  <si>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</si>
  <si>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</si>
  <si>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</si>
  <si>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</si>
  <si>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</si>
  <si>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</si>
  <si>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</si>
  <si>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</si>
  <si>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</si>
  <si>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</si>
  <si>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</si>
  <si>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</si>
  <si>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</si>
  <si>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</si>
  <si>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</si>
  <si>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</si>
  <si>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</si>
  <si>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</si>
  <si>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</si>
  <si>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</si>
  <si>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</si>
  <si>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</si>
  <si>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</si>
  <si>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</si>
  <si>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</si>
  <si>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</si>
  <si>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</si>
  <si>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</si>
  <si>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</si>
  <si>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</si>
  <si>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</si>
  <si>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</si>
  <si>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</si>
  <si>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</si>
  <si>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</si>
  <si>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</si>
  <si>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</si>
  <si>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</si>
  <si>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</si>
  <si>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</si>
  <si>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</si>
  <si>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</si>
  <si>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</si>
  <si>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</si>
  <si>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</si>
  <si>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</si>
  <si>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</si>
  <si>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</si>
  <si>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</si>
  <si>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</si>
  <si>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</si>
  <si>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</si>
  <si>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</si>
  <si>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</si>
  <si>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</si>
  <si>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</si>
  <si>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</si>
  <si>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</si>
  <si>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</si>
  <si>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</si>
  <si>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</si>
  <si>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</si>
  <si>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</si>
  <si>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</si>
  <si>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</si>
  <si>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</si>
  <si>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</si>
  <si>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</si>
  <si>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</si>
  <si>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</si>
  <si>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</si>
  <si>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</si>
  <si>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</si>
  <si>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</si>
  <si>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</si>
  <si>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</si>
  <si>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</si>
  <si>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</si>
  <si>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</si>
  <si>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</si>
  <si>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</si>
  <si>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</si>
  <si>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</si>
  <si>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</si>
  <si>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</si>
  <si>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</si>
  <si>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</si>
  <si>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</si>
  <si>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</si>
  <si>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</si>
  <si>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</si>
  <si>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</si>
  <si>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</si>
  <si>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</si>
  <si>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</si>
  <si>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</si>
  <si>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</si>
  <si>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</si>
  <si>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</si>
  <si>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</si>
  <si>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</si>
  <si>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</si>
  <si>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</si>
  <si>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</si>
  <si>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</si>
  <si>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</si>
  <si>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</si>
  <si>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</si>
  <si>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</si>
  <si>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</si>
  <si>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</si>
  <si>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</si>
  <si>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</si>
  <si>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</si>
  <si>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</si>
  <si>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</si>
  <si>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</si>
  <si>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</si>
  <si>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</si>
  <si>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</si>
  <si>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</si>
  <si>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</si>
  <si>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</si>
  <si>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</si>
  <si>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</si>
  <si>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</si>
  <si>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</si>
  <si>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</si>
  <si>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</si>
  <si>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</si>
  <si>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</si>
  <si>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</si>
  <si>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</si>
  <si>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</si>
  <si>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</si>
  <si>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</si>
  <si>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</si>
  <si>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</si>
  <si>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</si>
  <si>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</si>
  <si>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</si>
  <si>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</si>
  <si>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</si>
  <si>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</si>
  <si>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</si>
  <si>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</si>
  <si>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</si>
  <si>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</si>
  <si>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</si>
  <si>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</si>
  <si>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</si>
  <si>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</si>
  <si>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</si>
  <si>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</si>
  <si>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</si>
  <si>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</si>
  <si>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</si>
  <si>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</si>
  <si>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</si>
  <si>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</si>
  <si>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</si>
  <si>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</si>
  <si>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</si>
  <si>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</si>
  <si>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</si>
  <si>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</si>
  <si>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</si>
  <si>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</si>
  <si>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</si>
  <si>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</si>
  <si>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</si>
  <si>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</si>
  <si>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</si>
  <si>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</si>
  <si>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</si>
  <si>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</si>
  <si>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</si>
  <si>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</si>
  <si>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</si>
  <si>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</si>
  <si>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</si>
  <si>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</si>
  <si>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</si>
  <si>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</si>
  <si>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</si>
  <si>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</si>
  <si>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</si>
  <si>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</si>
  <si>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</si>
  <si>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</si>
  <si>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</si>
  <si>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</si>
  <si>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</si>
  <si>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</si>
  <si>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</si>
  <si>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</si>
  <si>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</si>
  <si>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</si>
  <si>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</si>
  <si>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</si>
  <si>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</si>
  <si>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</si>
  <si>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</si>
  <si>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</si>
  <si>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</si>
  <si>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</si>
  <si>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</si>
  <si>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</si>
  <si>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</si>
  <si>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</si>
  <si>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</si>
  <si>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</si>
  <si>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</si>
  <si>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</si>
  <si>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</si>
  <si>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</si>
  <si>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</si>
  <si>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</si>
  <si>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</si>
  <si>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</si>
  <si>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</si>
  <si>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</si>
  <si>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</si>
  <si>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</si>
  <si>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</si>
  <si>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</si>
  <si>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</si>
  <si>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</si>
  <si>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</si>
  <si>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</si>
  <si>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</si>
  <si>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</si>
  <si>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</si>
  <si>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</si>
  <si>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</si>
  <si>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</si>
  <si>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</si>
  <si>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</si>
  <si>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</si>
  <si>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</si>
  <si>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</si>
  <si>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</si>
  <si>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</si>
  <si>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</si>
  <si>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</si>
  <si>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</si>
  <si>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</si>
  <si>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</si>
  <si>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</si>
  <si>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</si>
  <si>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</si>
  <si>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</si>
  <si>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</si>
  <si>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</si>
  <si>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</si>
  <si>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</si>
  <si>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</si>
  <si>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</si>
  <si>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</si>
  <si>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</si>
  <si>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</si>
  <si>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</si>
  <si>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</si>
  <si>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</si>
  <si>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</si>
  <si>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</si>
  <si>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</si>
  <si>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</si>
  <si>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</si>
  <si>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</si>
  <si>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</si>
  <si>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</si>
  <si>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</si>
  <si>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</si>
  <si>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</si>
  <si>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</si>
  <si>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</si>
  <si>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</si>
  <si>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</si>
  <si>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</si>
  <si>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</si>
  <si>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</si>
  <si>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</si>
  <si>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</si>
  <si>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</si>
  <si>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</si>
  <si>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</si>
  <si>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</si>
  <si>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</si>
  <si>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</si>
  <si>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</si>
  <si>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</si>
  <si>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</si>
  <si>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</si>
  <si>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</si>
  <si>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</si>
  <si>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</si>
  <si>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</si>
  <si>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</si>
  <si>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</si>
  <si>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</si>
  <si>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</si>
  <si>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</si>
  <si>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</si>
  <si>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</si>
  <si>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</si>
  <si>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</si>
  <si>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</si>
  <si>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</si>
  <si>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</si>
  <si>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</si>
  <si>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</si>
  <si>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</si>
  <si>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</si>
  <si>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</si>
  <si>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</si>
  <si>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</si>
  <si>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</si>
  <si>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</si>
  <si>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</si>
  <si>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</si>
  <si>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</si>
  <si>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</si>
  <si>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</si>
  <si>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</si>
  <si>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</si>
  <si>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</si>
  <si>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</si>
  <si>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</si>
  <si>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</si>
  <si>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</si>
  <si>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</si>
  <si>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</si>
  <si>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</si>
  <si>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</si>
  <si>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</si>
  <si>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</si>
  <si>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</si>
  <si>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</si>
  <si>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</si>
  <si>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</si>
  <si>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</si>
  <si>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</si>
  <si>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</si>
  <si>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</si>
  <si>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</si>
  <si>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</si>
  <si>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</si>
  <si>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</si>
  <si>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</si>
  <si>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</si>
  <si>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</si>
  <si>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</si>
  <si>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</si>
  <si>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</si>
  <si>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</si>
  <si>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</si>
  <si>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</si>
  <si>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</si>
  <si>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</si>
  <si>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</si>
  <si>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</si>
  <si>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</si>
  <si>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</si>
  <si>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</si>
  <si>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</si>
  <si>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</si>
  <si>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</si>
  <si>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</si>
  <si>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</si>
  <si>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</si>
  <si>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</si>
  <si>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</si>
  <si>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</si>
  <si>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</si>
  <si>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</si>
  <si>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</si>
  <si>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</si>
  <si>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</si>
  <si>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</si>
  <si>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</si>
  <si>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</si>
  <si>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</si>
  <si>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</si>
  <si>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</si>
  <si>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</si>
  <si>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</si>
  <si>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</si>
  <si>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</si>
  <si>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</si>
  <si>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</si>
  <si>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</si>
  <si>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</si>
  <si>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</si>
  <si>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</si>
  <si>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</si>
  <si>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</si>
  <si>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</si>
  <si>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</si>
  <si>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</si>
  <si>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</si>
  <si>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</si>
  <si>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</si>
  <si>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</si>
  <si>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</si>
  <si>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</si>
  <si>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</si>
  <si>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</si>
  <si>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</si>
  <si>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</si>
  <si>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</si>
  <si>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</si>
  <si>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</si>
  <si>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</si>
  <si>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</si>
  <si>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</si>
  <si>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</si>
  <si>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</si>
  <si>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</si>
  <si>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</si>
  <si>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</si>
  <si>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</si>
  <si>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</si>
  <si>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</si>
  <si>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</si>
  <si>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</si>
  <si>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</si>
  <si>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</si>
  <si>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</si>
  <si>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</si>
  <si>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</si>
  <si>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</si>
  <si>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</si>
  <si>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</si>
  <si>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</si>
  <si>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</si>
  <si>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</si>
  <si>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</si>
  <si>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</si>
  <si>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</si>
  <si>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</si>
  <si>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</si>
  <si>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</si>
  <si>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</si>
  <si>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</si>
  <si>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</si>
  <si>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</si>
  <si>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</si>
  <si>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</si>
  <si>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</si>
  <si>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</si>
  <si>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</si>
  <si>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</si>
  <si>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</si>
  <si>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</si>
  <si>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</si>
  <si>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</si>
  <si>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</si>
  <si>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</si>
  <si>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</si>
  <si>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</si>
  <si>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</si>
  <si>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</si>
  <si>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</si>
  <si>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</si>
  <si>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</si>
  <si>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</si>
  <si>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</si>
  <si>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</si>
  <si>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</si>
  <si>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</si>
  <si>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</si>
  <si>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</si>
  <si>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</si>
  <si>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</si>
  <si>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</si>
  <si>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</si>
  <si>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</si>
  <si>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</si>
  <si>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</si>
  <si>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</si>
  <si>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</si>
  <si>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</si>
  <si>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</si>
  <si>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</si>
  <si>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</si>
  <si>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</si>
  <si>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</si>
  <si>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</si>
  <si>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</si>
  <si>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</si>
  <si>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</si>
  <si>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</si>
  <si>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</si>
  <si>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</si>
  <si>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</si>
  <si>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</si>
  <si>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</si>
  <si>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</si>
  <si>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</si>
  <si>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</si>
  <si>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</si>
  <si>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</si>
  <si>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</si>
  <si>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</si>
  <si>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</si>
  <si>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</si>
  <si>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</si>
  <si>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</si>
  <si>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</si>
  <si>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</si>
  <si>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</si>
  <si>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</si>
  <si>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</si>
  <si>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</si>
  <si>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</si>
  <si>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</si>
  <si>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</si>
  <si>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</si>
  <si>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</si>
  <si>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</si>
  <si>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</si>
  <si>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</si>
  <si>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</si>
  <si>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</si>
  <si>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</si>
  <si>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</si>
  <si>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</si>
  <si>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</si>
  <si>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</si>
  <si>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</si>
  <si>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</si>
  <si>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</si>
  <si>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</si>
  <si>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</si>
  <si>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</si>
  <si>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</si>
  <si>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</si>
  <si>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</si>
  <si>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</si>
  <si>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</si>
  <si>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</si>
  <si>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</si>
  <si>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</si>
  <si>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</si>
  <si>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</si>
  <si>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</si>
  <si>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</si>
  <si>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</si>
  <si>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</si>
  <si>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</si>
  <si>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</si>
  <si>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</si>
  <si>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</si>
  <si>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</si>
  <si>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</si>
  <si>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</si>
  <si>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</si>
  <si>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</si>
  <si>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</si>
  <si>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</si>
  <si>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</si>
  <si>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</si>
  <si>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</si>
  <si>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</si>
  <si>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</si>
  <si>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</si>
  <si>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</si>
  <si>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</si>
  <si>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</si>
  <si>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</si>
  <si>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</si>
  <si>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</si>
  <si>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</si>
  <si>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</si>
  <si>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</si>
  <si>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</si>
  <si>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</si>
  <si>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</si>
  <si>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</si>
  <si>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</si>
  <si>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</si>
  <si>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</si>
  <si>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</si>
  <si>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</si>
  <si>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</si>
  <si>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</si>
  <si>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</si>
  <si>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</si>
  <si>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</si>
  <si>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</si>
  <si>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</si>
  <si>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</si>
  <si>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</si>
  <si>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</si>
  <si>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</si>
  <si>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</si>
  <si>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</si>
  <si>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</si>
  <si>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</si>
  <si>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</si>
  <si>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</si>
  <si>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</si>
  <si>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</si>
  <si>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</si>
  <si>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</si>
  <si>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</si>
  <si>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</si>
  <si>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</si>
  <si>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</si>
  <si>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</si>
  <si>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</si>
  <si>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</si>
  <si>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</si>
  <si>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</si>
  <si>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</si>
  <si>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</si>
  <si>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</si>
  <si>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</si>
  <si>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</si>
  <si>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</si>
  <si>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</si>
  <si>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</si>
  <si>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</si>
  <si>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</si>
  <si>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</si>
  <si>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</si>
  <si>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</si>
  <si>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</si>
  <si>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</si>
  <si>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</si>
  <si>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</si>
  <si>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</si>
  <si>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</si>
  <si>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</si>
  <si>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</si>
  <si>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</si>
  <si>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</si>
  <si>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</si>
  <si>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</si>
  <si>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</si>
  <si>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</si>
  <si>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</si>
  <si>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</si>
  <si>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</si>
  <si>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</si>
  <si>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</si>
  <si>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</si>
  <si>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</si>
  <si>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</si>
  <si>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</si>
  <si>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</si>
  <si>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</si>
  <si>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</si>
  <si>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</si>
  <si>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</si>
  <si>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</si>
  <si>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</si>
  <si>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</si>
  <si>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</si>
  <si>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</si>
  <si>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</si>
  <si>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</si>
  <si>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</si>
  <si>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</si>
  <si>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</si>
  <si>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</si>
  <si>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</si>
  <si>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</si>
  <si>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</si>
  <si>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</si>
  <si>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</si>
  <si>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</si>
  <si>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</si>
  <si>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</si>
  <si>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</si>
  <si>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</si>
  <si>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</si>
  <si>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</si>
  <si>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</si>
  <si>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</si>
  <si>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</si>
  <si>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</si>
  <si>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</si>
  <si>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</si>
  <si>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</si>
  <si>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</si>
  <si>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</si>
  <si>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</si>
  <si>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</si>
  <si>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</si>
  <si>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</si>
  <si>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</si>
  <si>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</si>
  <si>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</si>
  <si>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</si>
  <si>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</si>
  <si>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</si>
  <si>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</si>
  <si>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</si>
  <si>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</si>
  <si>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</si>
  <si>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</si>
  <si>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</si>
  <si>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</si>
  <si>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</si>
  <si>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</si>
  <si>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</si>
  <si>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</si>
  <si>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</si>
  <si>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</si>
  <si>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</si>
  <si>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</si>
  <si>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</si>
  <si>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</si>
  <si>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</si>
  <si>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</si>
  <si>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</si>
  <si>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</si>
  <si>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</si>
  <si>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</si>
  <si>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</si>
  <si>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</si>
  <si>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</si>
  <si>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</si>
  <si>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</si>
  <si>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</si>
  <si>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</si>
  <si>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</si>
  <si>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</si>
  <si>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</si>
  <si>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</si>
  <si>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</si>
  <si>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</si>
  <si>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</si>
  <si>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</si>
  <si>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</si>
  <si>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</si>
  <si>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</si>
  <si>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</si>
  <si>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</si>
  <si>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</si>
  <si>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</si>
  <si>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</si>
  <si>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</si>
  <si>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</si>
  <si>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</si>
  <si>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</si>
  <si>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</si>
  <si>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</si>
  <si>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</si>
  <si>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</si>
  <si>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</si>
  <si>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</si>
  <si>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</si>
  <si>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</si>
  <si>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</si>
  <si>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</si>
  <si>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</si>
  <si>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</si>
  <si>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</si>
  <si>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</si>
  <si>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</si>
  <si>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</si>
  <si>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</si>
  <si>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</si>
  <si>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</si>
  <si>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</si>
  <si>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</si>
  <si>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</si>
  <si>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</si>
  <si>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</si>
  <si>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</si>
  <si>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</si>
  <si>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</si>
  <si>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</si>
  <si>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</si>
  <si>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</si>
  <si>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</si>
  <si>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</si>
  <si>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</si>
  <si>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</si>
  <si>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</si>
  <si>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</si>
  <si>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</si>
  <si>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</si>
  <si>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</si>
  <si>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</si>
  <si>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</si>
  <si>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</si>
  <si>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</si>
  <si>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</si>
  <si>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</si>
  <si>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</si>
  <si>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</si>
  <si>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</si>
  <si>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</si>
  <si>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</si>
  <si>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</si>
  <si>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</si>
  <si>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</si>
  <si>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</si>
  <si>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</si>
  <si>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</si>
  <si>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</si>
  <si>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</si>
  <si>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</si>
  <si>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</si>
  <si>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</si>
  <si>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</si>
  <si>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</si>
  <si>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</si>
  <si>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</si>
  <si>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</si>
  <si>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</si>
  <si>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</si>
  <si>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</si>
  <si>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</si>
  <si>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</si>
  <si>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</si>
  <si>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</si>
  <si>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</si>
  <si>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</si>
  <si>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</si>
  <si>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</si>
  <si>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</si>
  <si>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</si>
  <si>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</si>
  <si>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</si>
  <si>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</si>
  <si>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</si>
  <si>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</si>
  <si>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</si>
  <si>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</si>
  <si>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</si>
  <si>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</si>
  <si>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</si>
  <si>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</si>
  <si>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</si>
  <si>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</si>
  <si>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</si>
  <si>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</si>
  <si>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</si>
  <si>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</si>
  <si>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</si>
  <si>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</si>
  <si>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</si>
  <si>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</si>
  <si>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</si>
  <si>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</si>
  <si>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</si>
  <si>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</si>
  <si>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</si>
  <si>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</si>
  <si>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</si>
  <si>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</si>
  <si>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</si>
  <si>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</si>
  <si>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</si>
  <si>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</si>
  <si>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</si>
  <si>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</si>
  <si>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</si>
  <si>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</si>
  <si>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</si>
  <si>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</si>
  <si>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</si>
  <si>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</si>
  <si>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</si>
  <si>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</si>
  <si>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</si>
  <si>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</si>
  <si>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</si>
  <si>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</si>
  <si>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</si>
  <si>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</si>
  <si>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</si>
  <si>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</si>
  <si>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</si>
  <si>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</si>
  <si>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</si>
  <si>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</si>
  <si>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</si>
  <si>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</si>
  <si>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</si>
  <si>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</si>
  <si>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</si>
  <si>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</si>
  <si>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</si>
  <si>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</si>
  <si>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</si>
  <si>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</si>
  <si>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</si>
  <si>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</si>
  <si>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</si>
  <si>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</si>
  <si>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</si>
  <si>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</si>
  <si>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</si>
  <si>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</si>
  <si>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</si>
  <si>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</si>
  <si>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</si>
  <si>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</si>
  <si>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</si>
  <si>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</si>
  <si>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</si>
  <si>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</si>
  <si>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</si>
  <si>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</si>
  <si>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</si>
  <si>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</si>
  <si>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</si>
  <si>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</si>
  <si>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</si>
  <si>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</si>
  <si>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</si>
  <si>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</si>
  <si>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</si>
  <si>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</si>
  <si>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</si>
  <si>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</si>
  <si>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</si>
  <si>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</si>
  <si>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</si>
  <si>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</si>
  <si>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</si>
  <si>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</si>
  <si>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</si>
  <si>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</si>
  <si>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</si>
  <si>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</si>
  <si>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</si>
  <si>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</si>
  <si>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</si>
  <si>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</si>
  <si>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</si>
  <si>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</si>
  <si>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</si>
  <si>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</si>
  <si>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</si>
  <si>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</si>
  <si>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</si>
  <si>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</si>
  <si>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</si>
  <si>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</si>
  <si>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</si>
  <si>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</si>
  <si>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</si>
  <si>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</si>
  <si>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</si>
  <si>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</si>
  <si>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</si>
  <si>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</si>
  <si>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</si>
  <si>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</si>
  <si>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</si>
  <si>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</si>
  <si>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</si>
  <si>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</si>
  <si>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</si>
  <si>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</si>
  <si>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</si>
  <si>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</si>
  <si>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</si>
  <si>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</si>
  <si>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</si>
  <si>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</si>
  <si>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</si>
  <si>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</si>
  <si>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</si>
  <si>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</si>
  <si>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</si>
  <si>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</si>
  <si>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</si>
  <si>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</si>
  <si>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</si>
  <si>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</si>
  <si>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</si>
  <si>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</si>
  <si>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</si>
  <si>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</si>
  <si>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</si>
  <si>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</si>
  <si>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</si>
  <si>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</si>
  <si>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</si>
  <si>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</si>
  <si>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</si>
  <si>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</si>
  <si>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</si>
  <si>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</si>
  <si>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</si>
  <si>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</si>
  <si>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</si>
  <si>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</si>
  <si>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</si>
  <si>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</si>
  <si>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</si>
  <si>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</si>
  <si>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</si>
  <si>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</si>
  <si>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</si>
  <si>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</si>
  <si>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</si>
  <si>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</si>
  <si>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</si>
  <si>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</si>
  <si>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</si>
  <si>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</si>
  <si>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</si>
  <si>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</si>
  <si>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</si>
  <si>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</si>
  <si>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</si>
  <si>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</si>
  <si>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</si>
  <si>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</si>
  <si>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</si>
  <si>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</si>
  <si>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</si>
  <si>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</si>
  <si>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</si>
  <si>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</si>
  <si>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</si>
  <si>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</si>
  <si>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</si>
  <si>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</si>
  <si>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</si>
  <si>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</si>
  <si>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</si>
  <si>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</si>
  <si>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</si>
  <si>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</si>
  <si>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</si>
  <si>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</si>
  <si>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</si>
  <si>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</si>
  <si>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</si>
  <si>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</si>
  <si>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</si>
  <si>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</si>
  <si>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</si>
  <si>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</si>
  <si>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</si>
  <si>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</si>
  <si>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</si>
  <si>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</si>
  <si>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</si>
  <si>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</si>
  <si>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</si>
  <si>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</si>
  <si>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</si>
  <si>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</si>
  <si>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</si>
  <si>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</si>
  <si>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</si>
  <si>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</si>
  <si>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</si>
  <si>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</si>
  <si>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</si>
  <si>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</si>
  <si>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</si>
  <si>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</si>
  <si>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</si>
  <si>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</si>
  <si>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</si>
  <si>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</si>
  <si>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</si>
  <si>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</si>
  <si>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</si>
  <si>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</si>
  <si>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</si>
  <si>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</si>
  <si>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</si>
  <si>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</si>
  <si>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</si>
  <si>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</si>
  <si>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</si>
  <si>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</si>
  <si>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</si>
  <si>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</si>
  <si>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</si>
  <si>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</si>
  <si>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</si>
  <si>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</si>
  <si>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</si>
  <si>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</si>
  <si>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</si>
  <si>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</si>
  <si>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</si>
  <si>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</si>
  <si>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</si>
  <si>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</si>
  <si>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</si>
  <si>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</si>
  <si>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</si>
  <si>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</si>
  <si>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</si>
  <si>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</si>
  <si>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</si>
  <si>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</si>
  <si>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</si>
  <si>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</si>
  <si>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</si>
  <si>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</si>
  <si>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</si>
  <si>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</si>
  <si>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</si>
  <si>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</si>
  <si>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</si>
  <si>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</si>
  <si>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</si>
  <si>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</si>
  <si>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</si>
  <si>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</si>
  <si>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</si>
  <si>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</si>
  <si>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</si>
  <si>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</si>
  <si>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</si>
  <si>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</si>
  <si>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</si>
  <si>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</si>
  <si>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</si>
  <si>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</si>
  <si>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</si>
  <si>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</si>
  <si>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</si>
  <si>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</si>
  <si>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</si>
  <si>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</si>
  <si>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</si>
  <si>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</si>
  <si>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</si>
  <si>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</si>
  <si>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</si>
  <si>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</si>
  <si>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</si>
  <si>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</si>
  <si>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</si>
  <si>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</si>
  <si>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</si>
  <si>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</si>
  <si>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</si>
  <si>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</si>
  <si>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</si>
  <si>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</si>
  <si>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</si>
  <si>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</si>
  <si>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</si>
  <si>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</si>
  <si>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</si>
  <si>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</si>
  <si>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</si>
  <si>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</si>
  <si>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</si>
  <si>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</si>
  <si>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</si>
  <si>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</si>
  <si>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</si>
  <si>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</si>
  <si>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</si>
  <si>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</si>
  <si>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</si>
  <si>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</si>
  <si>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</si>
  <si>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</si>
  <si>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</si>
  <si>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</si>
  <si>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</si>
  <si>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</si>
  <si>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</si>
  <si>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</si>
  <si>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</si>
  <si>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</si>
  <si>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</si>
  <si>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</si>
  <si>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</si>
  <si>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</si>
  <si>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</si>
  <si>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</si>
  <si>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</si>
  <si>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</si>
  <si>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</si>
  <si>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</si>
  <si>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</si>
  <si>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</si>
  <si>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</si>
  <si>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</si>
  <si>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</si>
  <si>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</si>
  <si>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</si>
  <si>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</si>
  <si>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</si>
  <si>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</si>
  <si>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</si>
  <si>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</si>
  <si>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</si>
  <si>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</si>
  <si>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</si>
  <si>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</si>
  <si>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</si>
  <si>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</si>
  <si>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</si>
  <si>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</si>
  <si>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</si>
  <si>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</si>
  <si>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</si>
  <si>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</si>
  <si>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</si>
  <si>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</si>
  <si>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</si>
  <si>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</si>
  <si>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</si>
  <si>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</si>
  <si>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</si>
  <si>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</si>
  <si>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</si>
  <si>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</si>
  <si>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</si>
  <si>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</si>
  <si>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</si>
  <si>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</si>
  <si>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</si>
  <si>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</si>
  <si>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</si>
  <si>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</si>
  <si>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</si>
  <si>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</si>
  <si>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</si>
  <si>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</si>
  <si>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</si>
  <si>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</si>
  <si>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</si>
  <si>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</si>
  <si>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</si>
  <si>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</si>
  <si>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</si>
  <si>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</si>
  <si>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</si>
  <si>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</si>
  <si>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</si>
  <si>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</si>
  <si>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</si>
  <si>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</si>
  <si>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</si>
  <si>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</si>
  <si>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</si>
  <si>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</si>
  <si>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</si>
  <si>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</si>
  <si>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</si>
  <si>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</si>
  <si>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</si>
  <si>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</si>
  <si>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</si>
  <si>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</si>
  <si>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</si>
  <si>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</si>
  <si>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</si>
  <si>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</si>
  <si>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</si>
  <si>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</si>
  <si>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</si>
  <si>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</si>
  <si>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</si>
  <si>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</si>
  <si>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</si>
  <si>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</si>
  <si>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</si>
  <si>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</si>
  <si>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</si>
  <si>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</si>
  <si>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</si>
  <si>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</si>
  <si>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</si>
  <si>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</si>
  <si>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</si>
  <si>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</si>
  <si>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</si>
  <si>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</si>
  <si>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</si>
  <si>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</si>
  <si>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</si>
  <si>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</si>
  <si>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</si>
  <si>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</si>
  <si>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</si>
  <si>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</si>
  <si>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</si>
  <si>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</si>
  <si>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</si>
  <si>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</si>
  <si>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</si>
  <si>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</si>
  <si>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</si>
  <si>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</si>
  <si>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</si>
  <si>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</si>
  <si>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</si>
  <si>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</si>
  <si>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</si>
  <si>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</si>
  <si>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</si>
  <si>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</si>
  <si>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</si>
  <si>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</si>
  <si>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</si>
  <si>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</si>
  <si>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</si>
  <si>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</si>
  <si>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</si>
  <si>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</si>
  <si>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</si>
  <si>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</si>
  <si>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</si>
  <si>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</si>
  <si>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</si>
  <si>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</si>
  <si>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</si>
  <si>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</si>
  <si>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</si>
  <si>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</si>
  <si>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</si>
  <si>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</si>
  <si>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</si>
  <si>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</si>
  <si>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</si>
  <si>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</si>
  <si>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</si>
  <si>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</si>
  <si>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</si>
  <si>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</si>
  <si>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</si>
  <si>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</si>
  <si>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</si>
  <si>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</si>
  <si>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</si>
  <si>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</si>
  <si>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</si>
  <si>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</si>
  <si>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</si>
  <si>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</si>
  <si>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</si>
  <si>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</si>
  <si>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</si>
  <si>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</si>
  <si>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</si>
  <si>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</si>
  <si>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</si>
  <si>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</si>
  <si>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</si>
  <si>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</si>
  <si>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</si>
  <si>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</si>
  <si>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</si>
  <si>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</si>
  <si>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</si>
  <si>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</si>
  <si>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</si>
  <si>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</si>
  <si>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</si>
  <si>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</si>
  <si>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</si>
  <si>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</si>
  <si>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</si>
  <si>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</si>
  <si>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</si>
  <si>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</si>
  <si>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</si>
  <si>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</si>
  <si>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</si>
  <si>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</si>
  <si>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</si>
  <si>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</si>
  <si>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</si>
  <si>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</si>
  <si>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</si>
  <si>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</si>
  <si>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</si>
  <si>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</si>
  <si>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</si>
  <si>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</si>
  <si>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</si>
  <si>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</si>
  <si>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</si>
  <si>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</si>
  <si>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</si>
  <si>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</si>
  <si>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</si>
  <si>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</si>
  <si>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</si>
  <si>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</si>
  <si>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</si>
  <si>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</si>
  <si>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</si>
  <si>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</si>
  <si>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</si>
  <si>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</si>
  <si>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</si>
  <si>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</si>
  <si>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</si>
  <si>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</si>
  <si>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</si>
  <si>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</si>
  <si>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</si>
  <si>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</si>
  <si>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</si>
  <si>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</si>
  <si>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</si>
  <si>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</si>
  <si>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</si>
  <si>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</si>
  <si>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</si>
  <si>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</si>
  <si>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</si>
  <si>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</si>
  <si>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</si>
  <si>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</si>
  <si>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</si>
  <si>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</si>
  <si>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</si>
  <si>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</si>
  <si>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</si>
  <si>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</si>
  <si>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</si>
  <si>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</si>
  <si>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</si>
  <si>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</si>
  <si>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</si>
  <si>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</si>
  <si>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</si>
  <si>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</si>
  <si>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</si>
  <si>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</si>
  <si>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</si>
  <si>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</si>
  <si>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</si>
  <si>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</si>
  <si>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</si>
  <si>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</si>
  <si>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</si>
  <si>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</si>
  <si>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</si>
  <si>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</si>
  <si>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</si>
  <si>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</si>
  <si>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</si>
  <si>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</si>
  <si>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</si>
  <si>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</si>
  <si>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</si>
  <si>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</si>
  <si>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</si>
  <si>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</si>
  <si>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</si>
  <si>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</si>
  <si>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</si>
  <si>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</si>
  <si>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</si>
  <si>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</si>
  <si>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</si>
  <si>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</si>
  <si>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</si>
  <si>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</si>
  <si>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</si>
  <si>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</si>
  <si>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</si>
  <si>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</si>
  <si>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</si>
  <si>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</si>
  <si>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</si>
  <si>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</si>
  <si>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</si>
  <si>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</si>
  <si>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</si>
  <si>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</si>
  <si>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</si>
  <si>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</si>
  <si>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</si>
  <si>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</si>
  <si>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</si>
  <si>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</si>
  <si>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</si>
  <si>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</si>
  <si>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</si>
  <si>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</si>
  <si>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</si>
  <si>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</si>
  <si>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</si>
  <si>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</si>
  <si>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</si>
  <si>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</si>
  <si>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</si>
  <si>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</si>
  <si>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</si>
  <si>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</si>
  <si>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</si>
  <si>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</si>
  <si>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</si>
  <si>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</si>
  <si>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</si>
  <si>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</si>
  <si>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</si>
  <si>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</si>
  <si>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</si>
  <si>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</si>
  <si>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</si>
  <si>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</si>
  <si>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</si>
  <si>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</si>
  <si>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</si>
  <si>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</si>
  <si>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</si>
  <si>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</si>
  <si>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</si>
  <si>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</si>
  <si>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</si>
  <si>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</si>
  <si>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</si>
  <si>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</si>
  <si>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</si>
  <si>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</si>
  <si>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</si>
  <si>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</si>
  <si>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</si>
  <si>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</si>
  <si>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</si>
  <si>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</si>
  <si>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</si>
  <si>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</si>
  <si>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</si>
  <si>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</si>
  <si>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</si>
  <si>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</si>
  <si>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</si>
  <si>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</si>
  <si>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</si>
  <si>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</si>
  <si>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</si>
  <si>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</si>
  <si>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</si>
  <si>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</si>
  <si>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</si>
  <si>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</si>
  <si>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</si>
  <si>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</si>
  <si>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</si>
  <si>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</si>
  <si>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</si>
  <si>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</si>
  <si>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</si>
  <si>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</si>
  <si>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</si>
  <si>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</si>
  <si>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</si>
  <si>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</si>
  <si>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</si>
  <si>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</si>
  <si>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</si>
  <si>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</si>
  <si>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</si>
  <si>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</si>
  <si>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</si>
  <si>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</si>
  <si>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</si>
  <si>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</si>
  <si>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</si>
  <si>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</si>
  <si>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</si>
  <si>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</si>
  <si>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</si>
  <si>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</si>
  <si>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</si>
  <si>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</si>
  <si>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</si>
  <si>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</si>
  <si>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</si>
  <si>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</si>
  <si>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</si>
  <si>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</si>
  <si>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</si>
  <si>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</si>
  <si>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</si>
  <si>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</si>
  <si>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</si>
  <si>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</si>
  <si>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</si>
  <si>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</si>
  <si>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</si>
  <si>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</si>
  <si>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</si>
  <si>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</si>
  <si>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</si>
  <si>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</si>
  <si>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</si>
  <si>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</si>
  <si>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</si>
  <si>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</si>
  <si>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</si>
  <si>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</si>
  <si>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</si>
  <si>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</si>
  <si>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</si>
  <si>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</si>
  <si>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</si>
  <si>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</si>
  <si>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</si>
  <si>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</si>
  <si>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</si>
  <si>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</si>
  <si>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</si>
  <si>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</si>
  <si>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</si>
  <si>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</si>
  <si>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</si>
  <si>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</si>
  <si>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</si>
  <si>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</si>
  <si>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</si>
  <si>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</si>
  <si>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</si>
  <si>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</si>
  <si>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</si>
  <si>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</si>
  <si>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</si>
  <si>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</si>
  <si>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</si>
  <si>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</si>
  <si>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</si>
  <si>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</si>
  <si>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</si>
  <si>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</si>
  <si>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</si>
  <si>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</si>
  <si>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</si>
  <si>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</si>
  <si>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</si>
  <si>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</si>
  <si>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</si>
  <si>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</si>
  <si>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</si>
  <si>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</si>
  <si>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</si>
  <si>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</si>
  <si>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</si>
  <si>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</si>
  <si>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</si>
  <si>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</si>
  <si>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</si>
  <si>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</si>
  <si>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</si>
  <si>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</si>
  <si>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</si>
  <si>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</si>
  <si>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</si>
  <si>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</si>
  <si>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</si>
  <si>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</si>
  <si>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</si>
  <si>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</si>
  <si>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</si>
  <si>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</si>
  <si>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</si>
  <si>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</si>
  <si>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</si>
  <si>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</si>
  <si>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</si>
  <si>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</si>
  <si>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</si>
  <si>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</si>
  <si>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</si>
  <si>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</si>
  <si>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</si>
  <si>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</si>
  <si>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</si>
  <si>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</si>
  <si>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</si>
  <si>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</si>
  <si>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</si>
  <si>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</si>
  <si>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</si>
  <si>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</si>
  <si>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</si>
  <si>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</si>
  <si>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</si>
  <si>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</si>
  <si>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</si>
  <si>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</si>
  <si>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</si>
  <si>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</si>
  <si>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</si>
  <si>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</si>
  <si>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</si>
  <si>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</si>
  <si>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</si>
  <si>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</si>
  <si>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</si>
  <si>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</si>
  <si>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</si>
  <si>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</si>
  <si>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</si>
  <si>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</si>
  <si>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</si>
  <si>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</si>
  <si>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</si>
  <si>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</si>
  <si>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</si>
  <si>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</si>
  <si>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</si>
  <si>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</si>
  <si>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</si>
  <si>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</si>
  <si>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</si>
  <si>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</si>
  <si>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</si>
  <si>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</si>
  <si>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</si>
  <si>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</si>
  <si>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</si>
  <si>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</si>
  <si>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</si>
  <si>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</si>
  <si>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</si>
  <si>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</si>
  <si>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</si>
  <si>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</si>
  <si>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</si>
  <si>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</si>
  <si>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</si>
  <si>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</si>
  <si>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</si>
  <si>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</si>
  <si>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</si>
  <si>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</si>
  <si>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</si>
  <si>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</si>
  <si>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</si>
  <si>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</si>
  <si>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</si>
  <si>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</si>
  <si>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</si>
  <si>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</si>
  <si>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</si>
  <si>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</si>
  <si>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</si>
  <si>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</si>
  <si>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</si>
  <si>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</si>
  <si>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</si>
  <si>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</si>
  <si>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</si>
  <si>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</si>
  <si>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</si>
  <si>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</si>
  <si>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</si>
  <si>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</si>
  <si>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</si>
  <si>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</si>
  <si>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</si>
  <si>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</si>
  <si>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</si>
  <si>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</si>
  <si>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</si>
  <si>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</si>
  <si>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</si>
  <si>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</si>
  <si>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</si>
  <si>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</si>
  <si>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</si>
  <si>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</si>
  <si>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</si>
  <si>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</si>
  <si>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</si>
  <si>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</si>
  <si>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</si>
  <si>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</si>
  <si>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</si>
  <si>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</si>
  <si>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</si>
  <si>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</si>
  <si>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</si>
  <si>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</si>
  <si>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</si>
  <si>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</si>
  <si>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</si>
  <si>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</si>
  <si>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</si>
  <si>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</si>
  <si>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</si>
  <si>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</si>
  <si>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</si>
  <si>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</si>
  <si>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</si>
  <si>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</si>
  <si>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</si>
  <si>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</si>
  <si>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</si>
  <si>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</si>
  <si>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</si>
  <si>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</si>
  <si>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</si>
  <si>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</si>
  <si>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</si>
  <si>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</si>
  <si>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</si>
  <si>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</si>
  <si>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</si>
  <si>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</si>
  <si>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</si>
  <si>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</si>
  <si>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</si>
  <si>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</si>
  <si>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</si>
  <si>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</si>
  <si>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</si>
  <si>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</si>
  <si>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</si>
  <si>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</si>
  <si>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</si>
  <si>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</si>
  <si>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</si>
  <si>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</si>
  <si>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</si>
  <si>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</si>
  <si>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</si>
  <si>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</si>
  <si>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</si>
  <si>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</si>
  <si>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</si>
  <si>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</si>
  <si>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</si>
  <si>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</si>
  <si>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</si>
  <si>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</si>
  <si>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</si>
  <si>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</si>
  <si>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</si>
  <si>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</si>
  <si>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</si>
  <si>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</si>
  <si>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</si>
  <si>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</si>
  <si>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</si>
  <si>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</si>
  <si>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</si>
  <si>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</si>
  <si>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</si>
  <si>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</si>
  <si>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</si>
  <si>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</si>
  <si>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</si>
  <si>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</si>
  <si>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</si>
  <si>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</si>
  <si>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</si>
  <si>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</si>
  <si>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</si>
  <si>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</si>
  <si>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</si>
  <si>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</si>
  <si>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</si>
  <si>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</si>
  <si>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</si>
  <si>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</si>
  <si>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</si>
  <si>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</si>
  <si>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</si>
  <si>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</si>
  <si>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</si>
  <si>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</si>
  <si>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</si>
  <si>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</si>
  <si>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</si>
  <si>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</si>
  <si>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</si>
  <si>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</si>
  <si>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</si>
  <si>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</si>
  <si>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</si>
  <si>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</si>
  <si>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</si>
  <si>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</si>
  <si>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</si>
  <si>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</si>
  <si>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</si>
  <si>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</si>
  <si>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</si>
  <si>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</si>
  <si>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</si>
  <si>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</si>
  <si>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</si>
  <si>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</si>
  <si>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</si>
  <si>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</si>
  <si>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</si>
  <si>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</si>
  <si>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</si>
  <si>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</si>
  <si>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</si>
  <si>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</si>
  <si>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</si>
  <si>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</si>
  <si>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</si>
  <si>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</si>
  <si>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</si>
  <si>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</si>
  <si>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</si>
  <si>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</si>
  <si>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</si>
  <si>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</si>
  <si>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</si>
  <si>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</si>
  <si>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</si>
  <si>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</si>
  <si>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</si>
  <si>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</si>
  <si>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</si>
  <si>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</si>
  <si>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</si>
  <si>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</si>
  <si>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</si>
  <si>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</si>
  <si>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</si>
  <si>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</si>
  <si>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</si>
  <si>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</si>
  <si>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</si>
  <si>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</si>
  <si>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</si>
  <si>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</si>
  <si>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</si>
  <si>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</si>
  <si>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</si>
  <si>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</si>
  <si>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</si>
  <si>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</si>
  <si>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</si>
  <si>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</si>
  <si>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</si>
  <si>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</si>
  <si>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</si>
  <si>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</si>
  <si>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</si>
  <si>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</si>
  <si>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</si>
  <si>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</si>
  <si>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</si>
  <si>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</si>
  <si>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</si>
  <si>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</si>
  <si>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</si>
  <si>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</si>
  <si>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</si>
  <si>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</si>
  <si>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</si>
  <si>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</si>
  <si>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</si>
  <si>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</si>
  <si>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</si>
  <si>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</si>
  <si>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</si>
  <si>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</si>
  <si>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</si>
  <si>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</si>
  <si>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</si>
  <si>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</si>
  <si>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</si>
  <si>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</si>
  <si>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</si>
  <si>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</si>
  <si>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</si>
  <si>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</si>
  <si>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</si>
  <si>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</si>
  <si>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</si>
  <si>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</si>
  <si>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</si>
  <si>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</si>
  <si>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</si>
  <si>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</si>
  <si>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</si>
  <si>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</si>
  <si>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</si>
  <si>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</si>
  <si>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</si>
  <si>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</si>
  <si>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</si>
  <si>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</si>
  <si>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</si>
  <si>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</si>
  <si>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</si>
  <si>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</si>
  <si>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</si>
  <si>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</si>
  <si>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</si>
  <si>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</si>
  <si>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</si>
  <si>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</si>
  <si>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</si>
  <si>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</si>
  <si>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</si>
  <si>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</si>
  <si>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</si>
  <si>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</si>
  <si>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</si>
  <si>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</si>
  <si>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</si>
  <si>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</si>
  <si>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</si>
  <si>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</si>
  <si>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</si>
  <si>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</si>
  <si>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</si>
  <si>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</si>
  <si>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</si>
  <si>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</si>
  <si>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</si>
  <si>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</si>
  <si>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</si>
  <si>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</si>
  <si>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</si>
  <si>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</si>
  <si>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</si>
  <si>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</si>
  <si>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</si>
  <si>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</si>
  <si>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</si>
  <si>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</si>
  <si>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</si>
  <si>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</si>
  <si>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</si>
  <si>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</si>
  <si>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</si>
  <si>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</si>
  <si>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</si>
  <si>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</si>
  <si>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</si>
  <si>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</si>
  <si>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</si>
  <si>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</si>
  <si>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</si>
  <si>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</si>
  <si>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</si>
  <si>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</si>
  <si>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</si>
  <si>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</si>
  <si>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</si>
  <si>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</si>
  <si>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</si>
  <si>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</si>
  <si>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</si>
  <si>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</si>
  <si>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</si>
  <si>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</si>
  <si>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</si>
  <si>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</si>
  <si>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</si>
  <si>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</si>
  <si>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</si>
  <si>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</si>
  <si>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</si>
  <si>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</si>
  <si>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</si>
  <si>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</si>
  <si>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</si>
  <si>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</si>
  <si>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</si>
  <si>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</si>
  <si>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</si>
  <si>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</si>
  <si>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</si>
  <si>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</si>
  <si>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</si>
  <si>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</si>
  <si>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</si>
  <si>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</si>
  <si>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</si>
  <si>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</si>
  <si>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</si>
  <si>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</si>
  <si>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</si>
  <si>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</si>
  <si>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</si>
  <si>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</si>
  <si>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</si>
  <si>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</si>
  <si>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</si>
  <si>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</si>
  <si>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</si>
  <si>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</si>
  <si>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</si>
  <si>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</si>
  <si>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</si>
  <si>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</si>
  <si>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</si>
  <si>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</si>
  <si>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</si>
  <si>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</si>
  <si>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</si>
  <si>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</si>
  <si>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</si>
  <si>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</si>
  <si>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</si>
  <si>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</si>
  <si>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</si>
  <si>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</si>
  <si>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</si>
  <si>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</si>
  <si>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</si>
  <si>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</si>
  <si>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</si>
  <si>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</si>
  <si>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</si>
  <si>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</si>
  <si>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</si>
  <si>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</si>
  <si>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</si>
  <si>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</si>
  <si>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</si>
  <si>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</si>
  <si>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</si>
  <si>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</si>
  <si>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</si>
  <si>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</si>
  <si>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</si>
  <si>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</si>
  <si>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</si>
  <si>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</si>
  <si>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</si>
  <si>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</si>
  <si>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</si>
  <si>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</si>
  <si>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</si>
  <si>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</si>
  <si>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</si>
  <si>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</si>
  <si>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</si>
  <si>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</si>
  <si>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</si>
  <si>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</si>
  <si>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</si>
  <si>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</si>
  <si>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</si>
  <si>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</si>
  <si>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</si>
  <si>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</si>
  <si>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</si>
  <si>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</si>
  <si>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</si>
  <si>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</si>
  <si>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</si>
  <si>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</si>
  <si>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</si>
  <si>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</si>
  <si>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</si>
  <si>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</si>
  <si>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</si>
  <si>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</si>
  <si>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</si>
  <si>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</si>
  <si>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</si>
  <si>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</si>
  <si>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</si>
  <si>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</si>
  <si>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</si>
  <si>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</si>
  <si>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</si>
  <si>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</si>
  <si>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</si>
  <si>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</si>
  <si>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</si>
  <si>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</si>
  <si>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</si>
  <si>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</si>
  <si>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</si>
  <si>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</si>
  <si>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</si>
  <si>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</si>
  <si>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</si>
  <si>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</si>
  <si>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</si>
  <si>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</si>
  <si>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</si>
  <si>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</si>
  <si>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</si>
  <si>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</si>
  <si>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</si>
  <si>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</si>
  <si>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</si>
  <si>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</si>
  <si>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</si>
  <si>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</si>
  <si>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</si>
  <si>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</si>
  <si>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</si>
  <si>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</si>
  <si>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</si>
  <si>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</si>
  <si>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</si>
  <si>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</si>
  <si>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</si>
  <si>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</si>
  <si>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</si>
  <si>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</si>
  <si>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</si>
  <si>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</si>
  <si>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</si>
  <si>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</si>
  <si>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</si>
  <si>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</si>
  <si>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</si>
  <si>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</si>
  <si>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</si>
  <si>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</si>
  <si>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</si>
  <si>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</si>
  <si>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</si>
  <si>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</si>
  <si>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</si>
  <si>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</si>
  <si>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</si>
  <si>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</si>
  <si>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</si>
  <si>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</si>
  <si>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</si>
  <si>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</si>
  <si>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</si>
  <si>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</si>
  <si>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</si>
  <si>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</si>
  <si>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</si>
  <si>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</si>
  <si>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</si>
  <si>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</si>
  <si>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</si>
  <si>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</si>
  <si>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</si>
  <si>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</si>
  <si>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</si>
  <si>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</si>
  <si>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</si>
  <si>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</si>
  <si>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</si>
  <si>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</si>
  <si>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</si>
  <si>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</si>
  <si>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</si>
  <si>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</si>
  <si>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</si>
  <si>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</si>
  <si>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</si>
  <si>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</si>
  <si>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</si>
  <si>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</si>
  <si>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</si>
  <si>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</si>
  <si>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</si>
  <si>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</si>
  <si>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</si>
  <si>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</si>
  <si>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</si>
  <si>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</si>
  <si>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</si>
  <si>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</si>
  <si>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</si>
  <si>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</si>
  <si>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</si>
  <si>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</si>
  <si>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</si>
  <si>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</si>
  <si>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</si>
  <si>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</si>
  <si>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</si>
  <si>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</si>
  <si>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</si>
  <si>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</si>
  <si>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</si>
  <si>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</si>
  <si>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</si>
  <si>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</si>
  <si>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</si>
  <si>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</si>
  <si>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</si>
  <si>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</si>
  <si>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</si>
  <si>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</si>
  <si>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</si>
  <si>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</si>
  <si>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</si>
  <si>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</si>
  <si>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</si>
  <si>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</si>
  <si>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</si>
  <si>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</si>
  <si>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</si>
  <si>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</si>
  <si>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</si>
  <si>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</si>
  <si>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</si>
  <si>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</si>
  <si>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</si>
  <si>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</si>
  <si>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</si>
  <si>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</si>
  <si>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</si>
  <si>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</si>
  <si>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</si>
  <si>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</si>
  <si>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</si>
  <si>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</si>
  <si>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</si>
  <si>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</si>
  <si>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</si>
  <si>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</si>
  <si>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</si>
  <si>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</si>
  <si>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</si>
  <si>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</si>
  <si>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</si>
  <si>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</si>
  <si>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</si>
  <si>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</si>
  <si>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</si>
  <si>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</si>
  <si>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</si>
  <si>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</si>
  <si>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</si>
  <si>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</si>
  <si>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</si>
  <si>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</si>
  <si>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</si>
  <si>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</si>
  <si>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</si>
  <si>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</si>
  <si>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</si>
  <si>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</si>
  <si>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</si>
  <si>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</si>
  <si>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</si>
  <si>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</si>
  <si>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</si>
  <si>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</si>
  <si>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</si>
  <si>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</si>
  <si>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</si>
  <si>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</si>
  <si>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</si>
  <si>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</si>
  <si>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</si>
  <si>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</si>
  <si>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</si>
  <si>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</si>
  <si>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</si>
  <si>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</si>
  <si>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</si>
  <si>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</si>
  <si>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</si>
  <si>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</si>
  <si>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</si>
  <si>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</si>
  <si>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</si>
  <si>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</si>
  <si>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</si>
  <si>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</si>
  <si>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</si>
  <si>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</si>
  <si>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</si>
  <si>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</si>
  <si>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</si>
  <si>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</si>
  <si>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</si>
  <si>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</si>
  <si>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</si>
  <si>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</si>
  <si>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</si>
  <si>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</si>
  <si>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</si>
  <si>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</si>
  <si>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</si>
  <si>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</si>
  <si>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</si>
  <si>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</si>
  <si>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</si>
  <si>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</si>
  <si>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</si>
  <si>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</si>
  <si>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</si>
  <si>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</si>
  <si>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</si>
  <si>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</si>
  <si>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</si>
  <si>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</si>
  <si>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</si>
  <si>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</si>
  <si>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</si>
  <si>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</si>
  <si>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</si>
  <si>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</si>
  <si>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</si>
  <si>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</si>
  <si>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</si>
  <si>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</si>
  <si>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</si>
  <si>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</si>
  <si>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</si>
  <si>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</si>
  <si>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</si>
  <si>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</si>
  <si>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</si>
  <si>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</si>
  <si>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</si>
  <si>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</si>
  <si>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</si>
  <si>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</si>
  <si>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</si>
  <si>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</si>
  <si>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</si>
  <si>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</si>
  <si>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</si>
  <si>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</si>
  <si>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</si>
  <si>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</si>
  <si>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</si>
  <si>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</si>
  <si>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</si>
  <si>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</si>
  <si>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</si>
  <si>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</si>
  <si>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</si>
  <si>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</si>
  <si>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</si>
  <si>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</si>
  <si>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</si>
  <si>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</si>
  <si>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</si>
  <si>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</si>
  <si>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</si>
  <si>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</si>
  <si>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</si>
  <si>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</si>
  <si>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</si>
  <si>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</si>
  <si>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</si>
  <si>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</si>
  <si>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</si>
  <si>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</si>
  <si>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</si>
  <si>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</si>
  <si>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</si>
  <si>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</si>
  <si>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</si>
  <si>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</si>
  <si>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</si>
  <si>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</si>
  <si>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</si>
  <si>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</si>
  <si>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</si>
  <si>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</si>
  <si>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</si>
  <si>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</si>
  <si>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</si>
  <si>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</si>
  <si>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</si>
  <si>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</si>
  <si>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</si>
  <si>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</si>
  <si>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</si>
  <si>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</si>
  <si>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</si>
  <si>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</si>
  <si>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</si>
  <si>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</si>
  <si>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</si>
  <si>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</si>
  <si>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</si>
  <si>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</si>
  <si>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</si>
  <si>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</si>
  <si>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</si>
  <si>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</si>
  <si>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</si>
  <si>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</si>
  <si>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</si>
  <si>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</si>
  <si>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</si>
  <si>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</si>
  <si>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</si>
  <si>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</si>
  <si>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</si>
  <si>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</si>
  <si>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</si>
  <si>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</si>
  <si>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</si>
  <si>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</si>
  <si>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</si>
  <si>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</si>
  <si>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</si>
  <si>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</si>
  <si>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</si>
  <si>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</si>
  <si>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</si>
  <si>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</si>
  <si>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</si>
  <si>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</si>
  <si>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</si>
  <si>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</si>
  <si>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</si>
  <si>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</si>
  <si>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</si>
  <si>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</si>
  <si>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</si>
  <si>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</si>
  <si>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</si>
  <si>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</si>
  <si>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</si>
  <si>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</si>
  <si>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</si>
  <si>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</si>
  <si>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</si>
  <si>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</si>
  <si>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</si>
  <si>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</si>
  <si>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</si>
  <si>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</si>
  <si>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</si>
  <si>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</si>
  <si>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</si>
  <si>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</si>
  <si>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</si>
  <si>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</si>
  <si>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</si>
  <si>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</si>
  <si>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</si>
  <si>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</si>
  <si>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</si>
  <si>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</si>
  <si>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</si>
  <si>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</si>
  <si>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</si>
  <si>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</si>
  <si>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</si>
  <si>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</si>
  <si>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</si>
  <si>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</si>
  <si>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</si>
  <si>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</si>
  <si>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</si>
  <si>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</si>
  <si>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</si>
  <si>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</si>
  <si>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</si>
  <si>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</si>
  <si>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</si>
  <si>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</si>
  <si>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</si>
  <si>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</si>
  <si>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</si>
  <si>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</si>
  <si>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</si>
  <si>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</si>
  <si>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</si>
  <si>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</si>
  <si>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</si>
  <si>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</si>
  <si>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</si>
  <si>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</si>
  <si>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</si>
  <si>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</si>
  <si>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</si>
  <si>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</si>
  <si>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</si>
  <si>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</si>
  <si>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</si>
  <si>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</si>
  <si>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</si>
  <si>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</si>
  <si>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</si>
  <si>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</si>
  <si>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</si>
  <si>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</si>
  <si>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</si>
  <si>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</si>
  <si>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</si>
  <si>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</si>
  <si>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</si>
  <si>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</si>
  <si>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</si>
  <si>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</si>
  <si>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</si>
  <si>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</si>
  <si>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</si>
  <si>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</si>
  <si>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</si>
  <si>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</si>
  <si>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</si>
  <si>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</si>
  <si>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</si>
  <si>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</si>
  <si>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</si>
  <si>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</si>
  <si>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</si>
  <si>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</si>
  <si>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</si>
  <si>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</si>
  <si>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</si>
  <si>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</si>
  <si>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</si>
  <si>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</si>
  <si>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</si>
  <si>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</si>
  <si>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</si>
  <si>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</si>
  <si>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</si>
  <si>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</si>
  <si>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</si>
  <si>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</si>
  <si>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</si>
  <si>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</si>
  <si>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</si>
  <si>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</si>
  <si>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</si>
  <si>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</si>
  <si>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</si>
  <si>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</si>
  <si>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</si>
  <si>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</si>
  <si>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</si>
  <si>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</si>
  <si>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</si>
  <si>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</si>
  <si>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</si>
  <si>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</si>
  <si>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</si>
  <si>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</si>
  <si>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</si>
  <si>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</si>
  <si>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</si>
  <si>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</si>
  <si>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</si>
  <si>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</si>
  <si>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</si>
  <si>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</si>
  <si>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</si>
  <si>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</si>
  <si>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</si>
  <si>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</si>
  <si>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</si>
  <si>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</si>
  <si>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</si>
  <si>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</si>
  <si>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</si>
  <si>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</si>
  <si>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</si>
  <si>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</si>
  <si>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</si>
  <si>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</si>
  <si>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</si>
  <si>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</si>
  <si>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</si>
  <si>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</si>
  <si>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</si>
  <si>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</si>
  <si>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</si>
  <si>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</si>
  <si>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</si>
  <si>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</si>
  <si>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</si>
  <si>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</si>
  <si>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</si>
  <si>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</si>
  <si>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</si>
  <si>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</si>
  <si>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</si>
  <si>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</si>
  <si>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</si>
  <si>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</si>
  <si>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</si>
  <si>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</si>
  <si>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</si>
  <si>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</si>
  <si>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</si>
  <si>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</si>
  <si>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</si>
  <si>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</si>
  <si>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</si>
  <si>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</si>
  <si>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</si>
  <si>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</si>
  <si>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</si>
  <si>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</si>
  <si>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</si>
  <si>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</si>
  <si>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</si>
  <si>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</si>
  <si>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</si>
  <si>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</si>
  <si>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</si>
  <si>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</si>
  <si>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</si>
  <si>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</si>
  <si>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</si>
  <si>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</si>
  <si>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</si>
  <si>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</si>
  <si>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</si>
  <si>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</si>
  <si>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</si>
  <si>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</si>
  <si>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</si>
  <si>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</si>
  <si>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</si>
  <si>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</si>
  <si>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</si>
  <si>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</si>
  <si>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</si>
  <si>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</si>
  <si>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</si>
  <si>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</si>
  <si>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</si>
  <si>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</si>
  <si>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</si>
  <si>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</si>
  <si>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</si>
  <si>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</si>
  <si>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</si>
  <si>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</si>
  <si>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</si>
  <si>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</si>
  <si>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</si>
  <si>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</si>
  <si>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</si>
  <si>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</si>
  <si>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</si>
  <si>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</si>
  <si>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</si>
  <si>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</si>
  <si>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</si>
  <si>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</si>
  <si>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</si>
  <si>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</si>
  <si>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</si>
  <si>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</si>
  <si>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</si>
  <si>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</si>
  <si>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</si>
  <si>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</si>
  <si>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</si>
  <si>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</si>
  <si>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</si>
  <si>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</si>
  <si>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</si>
  <si>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</si>
  <si>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</si>
  <si>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</si>
  <si>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</si>
  <si>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</si>
  <si>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</si>
  <si>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</si>
  <si>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</si>
  <si>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</si>
  <si>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</si>
  <si>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</si>
  <si>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</si>
  <si>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</si>
  <si>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</si>
  <si>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</si>
  <si>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</si>
  <si>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</si>
  <si>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</si>
  <si>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</si>
  <si>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</si>
  <si>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</si>
  <si>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</si>
  <si>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</si>
  <si>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</si>
  <si>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</si>
  <si>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</si>
  <si>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</si>
  <si>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</si>
  <si>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</si>
  <si>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</si>
  <si>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</si>
  <si>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</si>
  <si>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</si>
  <si>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</si>
  <si>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</si>
  <si>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</si>
  <si>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</si>
  <si>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</si>
  <si>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</si>
  <si>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</si>
  <si>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</si>
  <si>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</si>
  <si>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</si>
  <si>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</si>
  <si>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</si>
  <si>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</si>
  <si>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</si>
  <si>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</si>
  <si>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</si>
  <si>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</si>
  <si>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</si>
  <si>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</si>
  <si>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</si>
  <si>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</si>
  <si>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</si>
  <si>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</si>
  <si>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</si>
  <si>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</si>
  <si>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</si>
  <si>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</si>
  <si>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</si>
  <si>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</si>
  <si>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</si>
  <si>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</si>
  <si>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</si>
  <si>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</si>
  <si>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</si>
  <si>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</si>
  <si>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</si>
  <si>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</si>
  <si>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</si>
  <si>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</si>
  <si>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</si>
  <si>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</si>
  <si>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</si>
  <si>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</si>
  <si>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</si>
  <si>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</si>
  <si>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</si>
  <si>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</si>
  <si>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</si>
  <si>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</si>
  <si>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</si>
  <si>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</si>
  <si>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</si>
  <si>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</si>
  <si>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</si>
  <si>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</si>
  <si>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</si>
  <si>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</si>
  <si>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</si>
  <si>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</si>
  <si>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</si>
  <si>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</si>
  <si>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</si>
  <si>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</si>
  <si>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</si>
  <si>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</si>
  <si>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</si>
  <si>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</si>
  <si>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</si>
  <si>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</si>
  <si>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</si>
  <si>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</si>
  <si>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</si>
  <si>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</si>
  <si>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</si>
  <si>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</si>
  <si>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</si>
  <si>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</si>
  <si>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</si>
  <si>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</si>
  <si>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</si>
  <si>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</si>
  <si>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</si>
  <si>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</si>
  <si>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</si>
  <si>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</si>
  <si>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</si>
  <si>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</si>
  <si>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</si>
  <si>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</si>
  <si>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</si>
  <si>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</si>
  <si>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</si>
  <si>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</si>
  <si>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</si>
  <si>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</si>
  <si>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</si>
  <si>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</si>
  <si>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</si>
  <si>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</si>
  <si>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</si>
  <si>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</si>
  <si>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</si>
  <si>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</si>
  <si>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</si>
  <si>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</si>
  <si>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</si>
  <si>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</si>
  <si>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</si>
  <si>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</si>
  <si>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</si>
  <si>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</si>
  <si>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</si>
  <si>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</si>
  <si>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</si>
  <si>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</si>
  <si>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</si>
  <si>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</si>
  <si>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</si>
  <si>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</si>
  <si>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</si>
  <si>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</si>
  <si>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</si>
  <si>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</si>
  <si>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</si>
  <si>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</si>
  <si>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</si>
  <si>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</si>
  <si>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</si>
  <si>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</si>
  <si>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</si>
  <si>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</si>
  <si>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</si>
  <si>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</si>
  <si>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</si>
  <si>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</si>
  <si>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</si>
  <si>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</si>
  <si>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</si>
  <si>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</si>
  <si>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</si>
  <si>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</si>
  <si>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</si>
  <si>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</si>
  <si>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</si>
  <si>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</si>
  <si>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</si>
  <si>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</si>
  <si>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</si>
  <si>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</si>
  <si>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</si>
  <si>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</si>
  <si>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</si>
  <si>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</si>
  <si>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</si>
  <si>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</si>
  <si>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</si>
  <si>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</si>
  <si>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</si>
  <si>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</si>
  <si>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</si>
  <si>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</si>
  <si>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</si>
  <si>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</si>
  <si>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</si>
  <si>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</si>
  <si>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</si>
  <si>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</si>
  <si>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</si>
  <si>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</si>
  <si>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</si>
  <si>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</si>
  <si>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</si>
  <si>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</si>
  <si>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</si>
  <si>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</si>
  <si>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</si>
  <si>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</si>
  <si>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</si>
  <si>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</si>
  <si>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</si>
  <si>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</si>
  <si>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</si>
  <si>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</si>
  <si>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</si>
  <si>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</si>
  <si>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</si>
  <si>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</si>
  <si>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</si>
  <si>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</si>
  <si>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</si>
  <si>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</si>
  <si>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</si>
  <si>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</si>
  <si>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</si>
  <si>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</si>
  <si>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</si>
  <si>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</si>
  <si>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</si>
  <si>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</si>
  <si>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</si>
  <si>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</si>
  <si>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</si>
  <si>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</si>
  <si>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</si>
  <si>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</si>
  <si>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</si>
  <si>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</si>
  <si>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</si>
  <si>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</si>
  <si>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</si>
  <si>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</si>
  <si>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</si>
  <si>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</si>
  <si>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</si>
  <si>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</si>
  <si>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</si>
  <si>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</si>
  <si>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</si>
  <si>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</si>
  <si>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</si>
  <si>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</si>
  <si>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</si>
  <si>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</si>
  <si>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</si>
  <si>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</si>
  <si>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</si>
  <si>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</si>
  <si>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</si>
  <si>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</si>
  <si>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</si>
  <si>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</si>
  <si>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</si>
  <si>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</si>
  <si>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</si>
  <si>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</si>
  <si>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</si>
  <si>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</si>
  <si>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</si>
  <si>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</si>
  <si>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</si>
  <si>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</si>
  <si>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</si>
  <si>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</si>
  <si>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</si>
  <si>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</si>
  <si>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</si>
  <si>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</si>
  <si>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</si>
  <si>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</si>
  <si>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</si>
  <si>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</si>
  <si>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</si>
  <si>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</si>
  <si>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</si>
  <si>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</si>
  <si>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</si>
  <si>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</si>
  <si>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</si>
  <si>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</si>
  <si>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</si>
  <si>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</si>
  <si>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</si>
  <si>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</si>
  <si>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</si>
  <si>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</si>
  <si>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</si>
  <si>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</si>
  <si>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</si>
  <si>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</si>
  <si>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</si>
  <si>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</si>
  <si>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</si>
  <si>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</si>
  <si>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</si>
  <si>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</si>
  <si>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</si>
  <si>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</si>
  <si>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</si>
  <si>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</si>
  <si>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</si>
  <si>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</si>
  <si>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</si>
  <si>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</si>
  <si>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</si>
  <si>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</si>
  <si>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</si>
  <si>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</si>
  <si>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</si>
  <si>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</si>
  <si>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</si>
  <si>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</si>
  <si>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</si>
  <si>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</si>
  <si>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</si>
  <si>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</si>
  <si>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</si>
  <si>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</si>
  <si>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</si>
  <si>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</si>
  <si>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</si>
  <si>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</si>
  <si>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</si>
  <si>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</si>
  <si>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</si>
  <si>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</si>
  <si>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</si>
  <si>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</si>
  <si>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</si>
  <si>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</si>
  <si>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</si>
  <si>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</si>
  <si>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</si>
  <si>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</si>
  <si>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</si>
  <si>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</si>
  <si>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</si>
  <si>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</si>
  <si>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</si>
  <si>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</si>
  <si>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</si>
  <si>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</si>
  <si>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</si>
  <si>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</si>
  <si>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</si>
  <si>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</si>
  <si>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</si>
  <si>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</si>
  <si>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</si>
  <si>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</si>
  <si>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</si>
  <si>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</si>
  <si>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</si>
  <si>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</si>
  <si>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</si>
  <si>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</si>
  <si>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</si>
  <si>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</si>
  <si>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</si>
  <si>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</si>
  <si>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</si>
  <si>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</si>
  <si>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</si>
  <si>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</si>
  <si>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</si>
  <si>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</si>
  <si>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</si>
  <si>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</si>
  <si>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</si>
  <si>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</si>
  <si>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</si>
  <si>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</si>
  <si>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</si>
  <si>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</si>
  <si>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</si>
  <si>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</si>
  <si>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</si>
  <si>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</si>
  <si>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</si>
  <si>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</si>
  <si>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</si>
  <si>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</si>
  <si>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</si>
  <si>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</si>
  <si>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</si>
  <si>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</si>
  <si>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</si>
  <si>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</si>
  <si>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</si>
  <si>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</si>
  <si>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</si>
  <si>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</si>
  <si>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</si>
  <si>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</si>
  <si>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</si>
  <si>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</si>
  <si>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</si>
  <si>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</si>
  <si>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</si>
  <si>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</si>
  <si>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</si>
  <si>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</si>
  <si>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</si>
  <si>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</si>
  <si>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</si>
  <si>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</si>
  <si>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</si>
  <si>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</si>
  <si>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</si>
  <si>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</si>
  <si>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</si>
  <si>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</si>
  <si>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</si>
  <si>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</si>
  <si>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</si>
  <si>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</si>
  <si>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</si>
  <si>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</si>
  <si>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</si>
  <si>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</si>
  <si>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</si>
  <si>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</si>
  <si>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</si>
  <si>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</si>
  <si>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</si>
  <si>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</si>
  <si>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</si>
  <si>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</si>
  <si>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</si>
  <si>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</si>
  <si>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</si>
  <si>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</si>
  <si>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</si>
  <si>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</si>
  <si>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</si>
  <si>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</si>
  <si>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</si>
  <si>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</si>
  <si>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</si>
  <si>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</si>
  <si>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</si>
  <si>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</si>
  <si>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</si>
  <si>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</si>
  <si>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</si>
  <si>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</si>
  <si>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</si>
  <si>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</si>
  <si>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</si>
  <si>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</si>
  <si>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</si>
  <si>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</si>
  <si>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</si>
  <si>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</si>
  <si>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</si>
  <si>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</si>
  <si>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</si>
  <si>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</si>
  <si>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</si>
  <si>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</si>
  <si>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</si>
  <si>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</si>
  <si>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</si>
  <si>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</si>
  <si>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</si>
  <si>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</si>
  <si>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</si>
  <si>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</si>
  <si>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</si>
  <si>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</si>
  <si>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</si>
  <si>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</si>
  <si>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</si>
  <si>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</si>
  <si>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</si>
  <si>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</si>
  <si>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</si>
  <si>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</si>
  <si>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</si>
  <si>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</si>
  <si>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</si>
  <si>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</si>
  <si>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</si>
  <si>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</si>
  <si>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</si>
  <si>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</si>
  <si>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</si>
  <si>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</si>
  <si>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</si>
  <si>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</si>
  <si>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</si>
  <si>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</si>
  <si>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</si>
  <si>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</si>
  <si>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</si>
  <si>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</si>
  <si>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</si>
  <si>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</si>
  <si>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</si>
  <si>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</si>
  <si>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</si>
  <si>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</si>
  <si>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</si>
  <si>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</si>
  <si>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</si>
  <si>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</si>
  <si>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</si>
  <si>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</si>
  <si>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</si>
  <si>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</si>
  <si>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</si>
  <si>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</si>
  <si>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</si>
  <si>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</si>
  <si>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</si>
  <si>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</si>
  <si>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</si>
  <si>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</si>
  <si>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</si>
  <si>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</si>
  <si>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</si>
  <si>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</si>
  <si>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</si>
  <si>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</si>
  <si>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</si>
  <si>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</si>
  <si>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</si>
  <si>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</si>
  <si>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</si>
  <si>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</si>
  <si>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</si>
  <si>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</si>
  <si>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</si>
  <si>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</si>
  <si>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</si>
  <si>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</si>
  <si>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</si>
  <si>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</si>
  <si>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</si>
  <si>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</si>
  <si>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</si>
  <si>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</si>
  <si>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</si>
  <si>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</si>
  <si>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</si>
  <si>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</si>
  <si>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</si>
  <si>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</si>
  <si>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</si>
  <si>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</si>
  <si>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</si>
  <si>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</si>
  <si>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</si>
  <si>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</si>
  <si>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</si>
  <si>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</si>
  <si>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</si>
  <si>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</si>
  <si>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</si>
  <si>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</si>
  <si>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</si>
  <si>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</si>
  <si>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</si>
  <si>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</si>
  <si>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</si>
  <si>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</si>
  <si>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</si>
  <si>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</si>
  <si>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</si>
  <si>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</si>
  <si>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</si>
  <si>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</si>
  <si>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</si>
  <si>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</si>
  <si>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</si>
  <si>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</si>
  <si>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</si>
  <si>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</si>
  <si>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</si>
  <si>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</si>
  <si>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</si>
  <si>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</si>
  <si>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</si>
  <si>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</si>
  <si>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</si>
  <si>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</si>
  <si>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</si>
  <si>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</si>
  <si>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</si>
  <si>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</si>
  <si>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</si>
  <si>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</si>
  <si>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</si>
  <si>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</si>
  <si>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</si>
  <si>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</si>
  <si>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</si>
  <si>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</si>
  <si>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</si>
  <si>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</si>
  <si>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</si>
  <si>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</si>
  <si>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</si>
  <si>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</si>
  <si>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</si>
  <si>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</si>
  <si>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</si>
  <si>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</si>
  <si>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</si>
  <si>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</si>
  <si>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</si>
  <si>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</si>
  <si>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</si>
  <si>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</si>
  <si>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</si>
  <si>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</si>
  <si>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</si>
  <si>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</si>
  <si>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</si>
  <si>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</si>
  <si>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</si>
  <si>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</si>
  <si>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</si>
  <si>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</si>
  <si>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</si>
  <si>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</si>
  <si>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</si>
  <si>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</si>
  <si>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</si>
  <si>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</si>
  <si>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</si>
  <si>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</si>
  <si>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</si>
  <si>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</si>
  <si>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</si>
  <si>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</si>
  <si>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</si>
  <si>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</si>
  <si>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</si>
  <si>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</si>
  <si>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</si>
  <si>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</si>
  <si>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</si>
  <si>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</si>
  <si>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</si>
  <si>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</si>
  <si>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</si>
  <si>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</si>
  <si>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</si>
  <si>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</si>
  <si>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</si>
  <si>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</si>
  <si>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</si>
  <si>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</si>
  <si>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</si>
  <si>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</si>
  <si>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</si>
  <si>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</si>
  <si>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</si>
  <si>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</si>
  <si>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</si>
  <si>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</si>
  <si>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</si>
  <si>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</si>
  <si>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</si>
  <si>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</si>
  <si>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</si>
  <si>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</si>
  <si>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</si>
  <si>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</si>
  <si>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</si>
  <si>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</si>
  <si>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</si>
  <si>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</si>
  <si>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</si>
  <si>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</si>
  <si>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</si>
  <si>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</si>
  <si>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</si>
  <si>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</si>
  <si>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</si>
  <si>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</si>
  <si>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</si>
  <si>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</si>
  <si>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</si>
  <si>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</si>
  <si>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</si>
  <si>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</si>
  <si>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</si>
  <si>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</si>
  <si>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</si>
  <si>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</si>
  <si>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</si>
  <si>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</si>
  <si>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</si>
  <si>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</si>
  <si>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</si>
  <si>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</si>
  <si>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</si>
  <si>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</si>
  <si>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</si>
  <si>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</si>
  <si>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</si>
  <si>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</si>
  <si>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</si>
  <si>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</si>
  <si>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</si>
  <si>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</si>
  <si>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</si>
  <si>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</si>
  <si>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</si>
  <si>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</si>
  <si>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</si>
  <si>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</si>
  <si>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</si>
  <si>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</si>
  <si>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</si>
  <si>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</si>
  <si>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</si>
  <si>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</si>
  <si>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</si>
  <si>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</si>
  <si>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</si>
  <si>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</si>
  <si>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</si>
  <si>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</si>
  <si>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</si>
  <si>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</si>
  <si>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</si>
  <si>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</si>
  <si>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</si>
  <si>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</si>
  <si>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</si>
  <si>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</si>
  <si>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</si>
  <si>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</si>
  <si>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</si>
  <si>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</si>
  <si>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</si>
  <si>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</si>
  <si>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</si>
  <si>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</si>
  <si>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</si>
  <si>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</si>
  <si>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</si>
  <si>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</si>
  <si>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</si>
  <si>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</si>
  <si>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</si>
  <si>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</si>
  <si>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</si>
  <si>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</si>
  <si>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</si>
  <si>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</si>
  <si>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</si>
  <si>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</si>
  <si>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</si>
  <si>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</si>
  <si>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</si>
  <si>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</si>
  <si>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</si>
  <si>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</si>
  <si>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</si>
  <si>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</si>
  <si>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</si>
  <si>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</si>
  <si>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</si>
  <si>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</si>
  <si>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</si>
  <si>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</si>
  <si>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</si>
  <si>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</si>
  <si>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</si>
  <si>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</si>
  <si>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</si>
  <si>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</si>
  <si>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</si>
  <si>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</si>
  <si>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</si>
  <si>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</si>
  <si>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</si>
  <si>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</si>
  <si>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</si>
  <si>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</si>
  <si>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</si>
  <si>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</si>
  <si>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</si>
  <si>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</si>
  <si>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</si>
  <si>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</si>
  <si>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</si>
  <si>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</si>
  <si>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</si>
  <si>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</si>
  <si>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</si>
  <si>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</si>
  <si>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</si>
  <si>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</si>
  <si>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</si>
  <si>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</si>
  <si>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</si>
  <si>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</si>
  <si>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</si>
  <si>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</si>
  <si>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</si>
  <si>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</si>
  <si>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</si>
  <si>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</si>
  <si>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</si>
  <si>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</si>
  <si>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</si>
  <si>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</si>
  <si>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</si>
  <si>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</si>
  <si>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</si>
  <si>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</si>
  <si>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</si>
  <si>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</si>
  <si>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</si>
  <si>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</si>
  <si>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</si>
  <si>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</si>
  <si>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</si>
  <si>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</si>
  <si>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</si>
  <si>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</si>
  <si>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</si>
  <si>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</si>
  <si>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</si>
  <si>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</si>
  <si>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</si>
  <si>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</si>
  <si>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</si>
  <si>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</si>
  <si>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</si>
  <si>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</si>
  <si>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</si>
  <si>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</si>
  <si>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</si>
  <si>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</si>
  <si>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</si>
  <si>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</si>
  <si>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</si>
  <si>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</si>
  <si>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</si>
  <si>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</si>
  <si>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</si>
  <si>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</si>
  <si>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</si>
  <si>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</si>
  <si>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</si>
  <si>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</si>
  <si>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</si>
  <si>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</si>
  <si>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</si>
  <si>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</si>
  <si>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</si>
  <si>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</si>
  <si>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</si>
  <si>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</si>
  <si>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</si>
  <si>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</si>
  <si>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</si>
  <si>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</si>
  <si>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</si>
  <si>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</si>
  <si>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</si>
  <si>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</si>
  <si>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</si>
  <si>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</si>
  <si>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</si>
  <si>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</si>
  <si>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</si>
  <si>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</si>
  <si>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</si>
  <si>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</si>
  <si>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</si>
  <si>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</si>
  <si>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</si>
  <si>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</si>
  <si>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</si>
  <si>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</si>
  <si>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</si>
  <si>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</si>
  <si>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</si>
  <si>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</si>
  <si>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</si>
  <si>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</si>
  <si>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</si>
  <si>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</si>
  <si>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</si>
  <si>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</si>
  <si>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</si>
  <si>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</si>
  <si>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</si>
  <si>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</si>
  <si>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</si>
  <si>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</si>
  <si>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</si>
  <si>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</si>
  <si>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</si>
  <si>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</si>
  <si>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</si>
  <si>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</si>
  <si>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</si>
  <si>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</si>
  <si>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</si>
  <si>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</si>
  <si>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</si>
  <si>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</si>
  <si>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</si>
  <si>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</si>
  <si>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</si>
  <si>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</si>
  <si>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</si>
  <si>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</si>
  <si>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</si>
  <si>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</si>
  <si>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</si>
  <si>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</si>
  <si>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</si>
  <si>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</si>
  <si>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</si>
  <si>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</si>
  <si>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</si>
  <si>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</si>
  <si>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</si>
  <si>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</si>
  <si>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</si>
  <si>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</si>
  <si>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</si>
  <si>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</si>
  <si>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</si>
  <si>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</si>
  <si>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</si>
  <si>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</si>
  <si>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</si>
  <si>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</si>
  <si>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</si>
  <si>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</si>
  <si>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</si>
  <si>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</si>
  <si>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</si>
  <si>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</si>
  <si>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</si>
  <si>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</si>
  <si>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</si>
  <si>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</si>
  <si>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</si>
  <si>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</si>
  <si>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</si>
  <si>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</si>
  <si>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</si>
  <si>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</si>
  <si>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</si>
  <si>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</si>
  <si>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</si>
  <si>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</si>
  <si>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</si>
  <si>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</si>
  <si>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</si>
  <si>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</si>
  <si>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</si>
  <si>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</si>
  <si>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</si>
  <si>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</si>
  <si>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</si>
  <si>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</si>
  <si>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</si>
  <si>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</si>
  <si>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</si>
  <si>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</si>
  <si>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</si>
  <si>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</si>
  <si>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</si>
  <si>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</si>
  <si>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</si>
  <si>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</si>
  <si>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</si>
  <si>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</si>
  <si>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</si>
  <si>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</si>
  <si>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</si>
  <si>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</si>
  <si>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</si>
  <si>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</si>
  <si>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</si>
  <si>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</si>
  <si>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</si>
  <si>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</si>
  <si>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</si>
  <si>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</si>
  <si>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</si>
  <si>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</si>
  <si>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</si>
  <si>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</si>
  <si>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</si>
  <si>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</si>
  <si>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</si>
  <si>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</si>
  <si>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</si>
  <si>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</si>
  <si>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</si>
  <si>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</si>
  <si>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</si>
  <si>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</si>
  <si>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</si>
  <si>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</si>
  <si>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</si>
  <si>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</si>
  <si>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</si>
  <si>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</si>
  <si>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</si>
  <si>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</si>
  <si>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</si>
  <si>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</si>
  <si>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</si>
  <si>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</si>
  <si>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</si>
  <si>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</si>
  <si>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</si>
  <si>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</si>
  <si>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</si>
  <si>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</si>
  <si>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</si>
  <si>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</si>
  <si>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</si>
  <si>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</si>
  <si>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</si>
  <si>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</si>
  <si>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</si>
  <si>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</si>
  <si>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</si>
  <si>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</si>
  <si>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</si>
  <si>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</si>
  <si>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</si>
  <si>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</si>
  <si>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</si>
  <si>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</si>
  <si>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</si>
  <si>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</si>
  <si>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</si>
  <si>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</si>
  <si>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</si>
  <si>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</si>
  <si>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</si>
  <si>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</si>
  <si>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</si>
  <si>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</si>
  <si>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</si>
  <si>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</si>
  <si>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</si>
  <si>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</si>
  <si>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</si>
  <si>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</si>
  <si>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</si>
  <si>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</si>
  <si>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</si>
  <si>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</si>
  <si>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</si>
  <si>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</si>
  <si>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</si>
  <si>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</si>
  <si>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</si>
  <si>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</si>
  <si>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</si>
  <si>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</si>
  <si>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</si>
  <si>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</si>
  <si>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</si>
  <si>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</si>
  <si>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</si>
  <si>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</si>
  <si>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</si>
  <si>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</si>
  <si>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</si>
  <si>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</si>
  <si>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</si>
  <si>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</si>
  <si>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</si>
  <si>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</si>
  <si>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</si>
  <si>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</si>
  <si>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</si>
  <si>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</si>
  <si>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</si>
  <si>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</si>
  <si>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</si>
  <si>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</si>
  <si>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</si>
  <si>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</si>
  <si>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</si>
  <si>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</si>
  <si>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</si>
  <si>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</si>
  <si>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</si>
  <si>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</si>
  <si>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</si>
  <si>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</si>
  <si>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</si>
  <si>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</si>
  <si>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</si>
  <si>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</si>
  <si>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</si>
  <si>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</si>
  <si>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</si>
  <si>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</si>
  <si>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</si>
  <si>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</si>
  <si>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</si>
  <si>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</si>
  <si>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</si>
  <si>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</si>
  <si>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</si>
  <si>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</si>
  <si>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</si>
  <si>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</si>
  <si>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</si>
  <si>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</si>
  <si>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</si>
  <si>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</si>
  <si>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</si>
  <si>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</si>
  <si>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</si>
  <si>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</si>
  <si>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</si>
  <si>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</si>
  <si>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</si>
  <si>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</si>
  <si>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</si>
  <si>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</si>
  <si>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</si>
  <si>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</si>
  <si>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</si>
  <si>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</si>
  <si>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</si>
  <si>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</si>
  <si>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</si>
  <si>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</si>
  <si>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</si>
  <si>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</si>
  <si>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</si>
  <si>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</si>
  <si>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</si>
  <si>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</si>
  <si>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</si>
  <si>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</si>
  <si>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</si>
  <si>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</si>
  <si>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</si>
  <si>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</si>
  <si>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</si>
  <si>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</si>
  <si>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</si>
  <si>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</si>
  <si>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</si>
  <si>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</si>
  <si>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</si>
  <si>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</si>
  <si>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</si>
  <si>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</si>
  <si>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</si>
  <si>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</si>
  <si>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</si>
  <si>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</si>
  <si>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</si>
  <si>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</si>
  <si>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</si>
  <si>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</si>
  <si>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</si>
  <si>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</si>
  <si>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</si>
  <si>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</si>
  <si>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</si>
  <si>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</si>
  <si>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</si>
  <si>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</si>
  <si>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</si>
  <si>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</si>
  <si>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</si>
  <si>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</si>
  <si>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</si>
  <si>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</si>
  <si>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</si>
  <si>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</si>
  <si>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</si>
  <si>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</si>
  <si>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</si>
  <si>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</si>
  <si>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</si>
  <si>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</si>
  <si>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</si>
  <si>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</si>
  <si>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</si>
  <si>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</si>
  <si>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</si>
  <si>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</si>
  <si>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</si>
  <si>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</si>
  <si>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</si>
  <si>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</si>
  <si>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</si>
  <si>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</si>
  <si>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</si>
  <si>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</si>
  <si>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</si>
  <si>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</si>
  <si>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</si>
  <si>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</si>
  <si>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</si>
  <si>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</si>
  <si>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</si>
  <si>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</si>
  <si>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</si>
  <si>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</si>
  <si>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</si>
  <si>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</si>
  <si>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</si>
  <si>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</si>
  <si>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</si>
  <si>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</si>
  <si>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</si>
  <si>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</si>
  <si>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</si>
  <si>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</si>
  <si>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</si>
  <si>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</si>
  <si>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</si>
  <si>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</si>
  <si>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</si>
  <si>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</si>
  <si>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</si>
  <si>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</si>
  <si>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</si>
  <si>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</si>
  <si>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</si>
  <si>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</si>
  <si>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</si>
  <si>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</si>
  <si>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</si>
  <si>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</si>
  <si>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</si>
  <si>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</si>
  <si>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</si>
  <si>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</si>
  <si>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</si>
  <si>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</si>
  <si>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</si>
  <si>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</si>
  <si>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</si>
  <si>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</si>
  <si>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</si>
  <si>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</si>
  <si>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</si>
  <si>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</si>
  <si>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</si>
  <si>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</si>
  <si>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</si>
  <si>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</si>
  <si>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</si>
  <si>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</si>
  <si>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</si>
  <si>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</si>
  <si>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</si>
  <si>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</si>
  <si>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</si>
  <si>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</si>
  <si>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</si>
  <si>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</si>
  <si>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</si>
  <si>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</si>
  <si>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</si>
  <si>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</si>
  <si>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</si>
  <si>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</si>
  <si>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</si>
  <si>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</si>
  <si>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</si>
  <si>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</si>
  <si>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</si>
  <si>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</si>
  <si>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</si>
  <si>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</si>
  <si>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</si>
  <si>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</si>
  <si>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</si>
  <si>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</si>
  <si>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</si>
  <si>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</si>
  <si>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</si>
  <si>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</si>
  <si>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</si>
  <si>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</si>
  <si>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</si>
  <si>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</si>
  <si>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</si>
  <si>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</si>
  <si>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</si>
  <si>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</si>
  <si>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</si>
  <si>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</si>
  <si>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</si>
  <si>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</si>
  <si>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</si>
  <si>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</si>
  <si>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</si>
  <si>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</si>
  <si>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</si>
  <si>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</si>
  <si>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</si>
  <si>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</si>
  <si>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</si>
  <si>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</si>
  <si>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</si>
  <si>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</si>
  <si>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</si>
  <si>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</si>
  <si>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</si>
  <si>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</si>
  <si>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</si>
  <si>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</si>
  <si>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</si>
  <si>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</si>
  <si>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</si>
  <si>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</si>
  <si>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</si>
  <si>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</si>
  <si>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</si>
  <si>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</si>
  <si>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</si>
  <si>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</si>
  <si>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</si>
  <si>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</si>
  <si>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</si>
  <si>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</si>
  <si>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</si>
  <si>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</si>
  <si>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</si>
  <si>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</si>
  <si>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</si>
  <si>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</si>
  <si>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</si>
  <si>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</si>
  <si>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</si>
  <si>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</si>
  <si>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</si>
  <si>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</si>
  <si>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</si>
  <si>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</si>
  <si>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</si>
  <si>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</si>
  <si>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</si>
  <si>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</si>
  <si>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</si>
  <si>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</si>
  <si>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</si>
  <si>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</si>
  <si>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</si>
  <si>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</si>
  <si>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</si>
  <si>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</si>
  <si>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</si>
  <si>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</si>
  <si>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</si>
  <si>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</si>
  <si>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</si>
  <si>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</si>
  <si>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</si>
  <si>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</si>
  <si>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</si>
  <si>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</si>
  <si>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</si>
  <si>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</si>
  <si>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</si>
  <si>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</si>
  <si>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</si>
  <si>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</si>
  <si>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</si>
  <si>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</si>
  <si>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</si>
  <si>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</si>
  <si>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</si>
  <si>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</si>
  <si>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</si>
  <si>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</si>
  <si>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</si>
  <si>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</si>
  <si>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</si>
  <si>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</si>
  <si>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</si>
  <si>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</si>
  <si>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</si>
  <si>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</si>
  <si>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</si>
  <si>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</si>
  <si>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</si>
  <si>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</si>
  <si>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</si>
  <si>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</si>
  <si>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</si>
  <si>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</si>
  <si>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</si>
  <si>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</si>
  <si>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</si>
  <si>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</si>
  <si>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</si>
  <si>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</si>
  <si>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</si>
  <si>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</si>
  <si>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</si>
  <si>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</si>
  <si>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</si>
  <si>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</si>
  <si>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</si>
  <si>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</si>
  <si>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</si>
  <si>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</si>
  <si>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</si>
  <si>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</si>
  <si>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</si>
  <si>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</si>
  <si>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</si>
  <si>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</si>
  <si>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</si>
  <si>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</si>
  <si>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</si>
  <si>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</si>
  <si>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</si>
  <si>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</si>
  <si>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</si>
  <si>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</si>
  <si>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</si>
  <si>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</si>
  <si>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</si>
  <si>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</si>
  <si>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</si>
  <si>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</si>
  <si>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</si>
  <si>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</si>
  <si>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</si>
  <si>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</si>
  <si>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</si>
  <si>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</si>
  <si>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</si>
  <si>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</si>
  <si>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</si>
  <si>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</si>
  <si>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</si>
  <si>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</si>
  <si>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</si>
  <si>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</si>
  <si>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</si>
  <si>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</si>
  <si>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</si>
  <si>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</si>
  <si>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</si>
  <si>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</si>
  <si>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</si>
  <si>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</si>
  <si>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</si>
  <si>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</si>
  <si>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</si>
  <si>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</si>
  <si>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</si>
  <si>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</si>
  <si>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</si>
  <si>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</si>
  <si>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</si>
  <si>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</si>
  <si>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</si>
  <si>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</si>
  <si>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</si>
  <si>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</si>
  <si>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</si>
  <si>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</si>
  <si>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</si>
  <si>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</si>
  <si>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</si>
  <si>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</si>
  <si>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</si>
  <si>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</si>
  <si>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</si>
  <si>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</si>
  <si>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</si>
  <si>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</si>
  <si>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</si>
  <si>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</si>
  <si>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</si>
  <si>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</si>
  <si>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</si>
  <si>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</si>
  <si>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</si>
  <si>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</si>
  <si>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</si>
  <si>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</si>
  <si>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</si>
  <si>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</si>
  <si>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</si>
  <si>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</si>
  <si>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</si>
  <si>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</si>
  <si>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</si>
  <si>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</si>
  <si>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</si>
  <si>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</si>
  <si>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</si>
  <si>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</si>
  <si>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</si>
  <si>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</si>
  <si>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</si>
  <si>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</si>
  <si>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</si>
  <si>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</si>
  <si>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</si>
  <si>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</si>
  <si>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</si>
  <si>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</si>
  <si>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</si>
  <si>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</si>
  <si>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</si>
  <si>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</si>
  <si>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</si>
  <si>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</si>
  <si>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</si>
  <si>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</si>
  <si>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</si>
  <si>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</si>
  <si>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</si>
  <si>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</si>
  <si>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</si>
  <si>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</si>
  <si>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</si>
  <si>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</si>
  <si>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</si>
  <si>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</si>
  <si>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</si>
  <si>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</si>
  <si>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</si>
  <si>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</si>
  <si>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</si>
  <si>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</si>
  <si>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</si>
  <si>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</si>
  <si>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</si>
  <si>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</si>
  <si>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</si>
  <si>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</si>
  <si>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</si>
  <si>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</si>
  <si>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</si>
  <si>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</si>
  <si>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</si>
  <si>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</si>
  <si>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</si>
  <si>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</si>
  <si>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</si>
  <si>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</si>
  <si>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</si>
  <si>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</si>
  <si>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</si>
  <si>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</si>
  <si>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</si>
  <si>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</si>
  <si>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</si>
  <si>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</si>
  <si>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</si>
  <si>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</si>
  <si>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</si>
  <si>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</si>
  <si>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</si>
  <si>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</si>
  <si>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</si>
  <si>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</si>
  <si>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</si>
  <si>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</si>
  <si>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</si>
  <si>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</si>
  <si>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</si>
  <si>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</si>
  <si>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</si>
  <si>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</si>
  <si>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</si>
  <si>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</si>
  <si>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</si>
  <si>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</si>
  <si>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</si>
  <si>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</si>
  <si>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</si>
  <si>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</si>
  <si>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</si>
  <si>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</si>
  <si>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</si>
  <si>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</si>
  <si>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</si>
  <si>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</si>
  <si>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</si>
  <si>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</si>
  <si>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</si>
  <si>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</si>
  <si>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</si>
  <si>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</si>
  <si>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</si>
  <si>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</si>
  <si>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</si>
  <si>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</si>
  <si>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</si>
  <si>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</si>
  <si>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</si>
  <si>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</si>
  <si>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</si>
  <si>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</si>
  <si>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</si>
  <si>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</si>
  <si>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</si>
  <si>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</si>
  <si>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</si>
  <si>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</si>
  <si>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</si>
  <si>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</si>
  <si>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</si>
  <si>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</si>
  <si>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</si>
  <si>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</si>
  <si>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</si>
  <si>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</si>
  <si>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</si>
  <si>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</si>
  <si>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</si>
  <si>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</si>
  <si>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</si>
  <si>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</si>
  <si>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</si>
  <si>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</si>
  <si>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</si>
  <si>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</si>
  <si>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</si>
  <si>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</si>
  <si>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</si>
  <si>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</si>
  <si>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</si>
  <si>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</si>
  <si>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</si>
  <si>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</si>
  <si>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</si>
  <si>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</si>
  <si>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</si>
  <si>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</si>
  <si>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</si>
  <si>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</si>
  <si>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</si>
  <si>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</si>
  <si>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</si>
  <si>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</si>
  <si>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</si>
  <si>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</si>
  <si>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</si>
  <si>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</si>
  <si>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</si>
  <si>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</si>
  <si>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</si>
  <si>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</si>
  <si>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</si>
  <si>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</si>
  <si>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</si>
  <si>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</si>
  <si>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</si>
  <si>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</si>
  <si>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</si>
  <si>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</si>
  <si>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</si>
  <si>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</si>
  <si>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</si>
  <si>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</si>
  <si>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</si>
  <si>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</si>
  <si>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</si>
  <si>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</si>
  <si>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</si>
  <si>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</si>
  <si>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</si>
  <si>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</si>
  <si>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</si>
  <si>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</si>
  <si>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</si>
  <si>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</si>
  <si>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</si>
  <si>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</si>
  <si>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</si>
  <si>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</si>
  <si>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</si>
  <si>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</si>
  <si>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</si>
  <si>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</si>
  <si>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</si>
  <si>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</si>
  <si>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</si>
  <si>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</si>
  <si>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</si>
  <si>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</si>
  <si>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</si>
  <si>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</si>
  <si>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</si>
  <si>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</si>
  <si>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</si>
  <si>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</si>
  <si>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</si>
  <si>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</si>
  <si>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</si>
  <si>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</si>
  <si>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</si>
  <si>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</si>
  <si>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</si>
  <si>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</si>
  <si>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</si>
  <si>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</si>
  <si>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</si>
  <si>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</si>
  <si>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</si>
  <si>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</si>
  <si>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</si>
  <si>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</si>
  <si>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</si>
  <si>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</si>
  <si>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</si>
  <si>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</si>
  <si>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</si>
  <si>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</si>
  <si>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</si>
  <si>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</si>
  <si>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</si>
  <si>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</si>
  <si>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</si>
  <si>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</si>
  <si>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</si>
  <si>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</si>
  <si>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</si>
  <si>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</si>
  <si>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</si>
  <si>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</si>
  <si>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</si>
  <si>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</si>
  <si>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</si>
  <si>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</si>
  <si>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</si>
  <si>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</si>
  <si>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</si>
  <si>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</si>
  <si>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</si>
  <si>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</si>
  <si>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</si>
  <si>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</si>
  <si>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</si>
  <si>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</si>
  <si>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</si>
  <si>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</si>
  <si>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</si>
  <si>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</si>
  <si>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</si>
  <si>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</si>
  <si>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</si>
  <si>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</si>
  <si>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</si>
  <si>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</si>
  <si>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</si>
  <si>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</si>
  <si>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</si>
  <si>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</si>
  <si>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</si>
  <si>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</si>
  <si>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</si>
  <si>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</si>
  <si>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</si>
  <si>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</si>
  <si>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</si>
  <si>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</si>
  <si>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</si>
  <si>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</si>
  <si>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</si>
  <si>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</si>
  <si>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</si>
  <si>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</si>
  <si>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</si>
  <si>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</si>
  <si>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</si>
  <si>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</si>
  <si>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</si>
  <si>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</si>
  <si>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</si>
  <si>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</si>
  <si>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</si>
  <si>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</si>
  <si>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</si>
  <si>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</si>
  <si>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</si>
  <si>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</si>
  <si>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</si>
  <si>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</si>
  <si>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</si>
  <si>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</si>
  <si>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</si>
  <si>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</si>
  <si>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</si>
  <si>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</si>
  <si>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</si>
  <si>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</si>
  <si>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</si>
  <si>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</si>
  <si>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</si>
  <si>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</si>
  <si>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</si>
  <si>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</si>
  <si>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</si>
  <si>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</si>
  <si>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</si>
  <si>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</si>
  <si>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</si>
  <si>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</si>
  <si>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</si>
  <si>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</si>
  <si>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</si>
  <si>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</si>
  <si>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</si>
  <si>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</si>
  <si>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</si>
  <si>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</si>
  <si>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</si>
  <si>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</si>
  <si>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</si>
  <si>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</si>
  <si>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</si>
  <si>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</si>
  <si>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</si>
  <si>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</si>
  <si>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</si>
  <si>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</si>
  <si>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</si>
  <si>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</si>
  <si>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</si>
  <si>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</si>
  <si>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</si>
  <si>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</si>
  <si>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</si>
  <si>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</si>
  <si>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</si>
  <si>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</si>
  <si>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</si>
  <si>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</si>
  <si>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</si>
  <si>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</si>
  <si>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</si>
  <si>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</si>
  <si>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</si>
  <si>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</si>
  <si>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</si>
  <si>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</si>
  <si>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</si>
  <si>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</si>
  <si>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</si>
  <si>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</si>
  <si>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</si>
  <si>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</si>
  <si>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</si>
  <si>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</si>
  <si>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</si>
  <si>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</si>
  <si>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</si>
  <si>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</si>
  <si>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</si>
  <si>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</si>
  <si>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</si>
  <si>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</si>
  <si>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</si>
  <si>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</si>
  <si>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</si>
  <si>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</si>
  <si>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</si>
  <si>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</si>
  <si>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</si>
  <si>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</si>
  <si>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</si>
  <si>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</si>
  <si>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</si>
  <si>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</si>
  <si>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</si>
  <si>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</si>
  <si>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</si>
  <si>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</si>
  <si>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</si>
  <si>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</si>
  <si>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</si>
  <si>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</si>
  <si>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</si>
  <si>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</si>
  <si>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</si>
  <si>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</si>
  <si>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</si>
  <si>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</si>
  <si>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</si>
  <si>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</si>
  <si>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</si>
  <si>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</si>
  <si>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</si>
  <si>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</si>
  <si>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</si>
  <si>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</si>
  <si>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</si>
  <si>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</si>
  <si>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</si>
  <si>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</si>
  <si>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</si>
  <si>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</si>
  <si>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</si>
  <si>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</si>
  <si>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</si>
  <si>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</si>
  <si>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</si>
  <si>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</si>
  <si>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</si>
  <si>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</si>
  <si>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</si>
  <si>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</si>
  <si>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</si>
  <si>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</si>
  <si>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</si>
  <si>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</si>
  <si>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</si>
  <si>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</si>
  <si>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</si>
  <si>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</si>
  <si>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</si>
  <si>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</si>
  <si>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</si>
  <si>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</si>
  <si>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</si>
  <si>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</si>
  <si>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</si>
  <si>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</si>
  <si>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</si>
  <si>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</si>
  <si>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</si>
  <si>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</si>
  <si>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</si>
  <si>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</si>
  <si>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</si>
  <si>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</si>
  <si>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</si>
  <si>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</si>
  <si>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</si>
  <si>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</si>
  <si>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</si>
  <si>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</si>
  <si>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</si>
  <si>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</si>
  <si>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</si>
  <si>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</si>
  <si>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</si>
  <si>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</si>
  <si>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</si>
  <si>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</si>
  <si>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</si>
  <si>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</si>
  <si>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</si>
  <si>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</si>
  <si>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</si>
  <si>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</si>
  <si>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</si>
  <si>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</si>
  <si>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</si>
  <si>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</si>
  <si>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</si>
  <si>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</si>
  <si>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</si>
  <si>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</si>
  <si>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</si>
  <si>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</si>
  <si>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</si>
  <si>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</si>
  <si>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</si>
  <si>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</si>
  <si>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</si>
  <si>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</si>
  <si>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</si>
  <si>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</si>
  <si>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</si>
  <si>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</si>
  <si>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</si>
  <si>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</si>
  <si>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</si>
  <si>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</si>
  <si>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</si>
  <si>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</si>
  <si>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</si>
  <si>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</si>
  <si>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</si>
  <si>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</si>
  <si>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</si>
  <si>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</si>
  <si>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</si>
  <si>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</si>
  <si>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</si>
  <si>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</si>
  <si>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</si>
  <si>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</si>
  <si>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</si>
  <si>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</si>
  <si>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</si>
  <si>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</si>
  <si>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</si>
  <si>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</si>
  <si>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</si>
  <si>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</si>
  <si>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</si>
  <si>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</si>
  <si>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</si>
  <si>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</si>
  <si>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</si>
  <si>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</si>
  <si>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</si>
  <si>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</si>
  <si>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</si>
  <si>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</si>
  <si>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</si>
  <si>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</si>
  <si>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</si>
  <si>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</si>
  <si>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</si>
  <si>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</si>
  <si>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</si>
  <si>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</si>
  <si>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</si>
  <si>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</si>
  <si>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</si>
  <si>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</si>
  <si>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</si>
  <si>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</si>
  <si>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</si>
  <si>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</si>
  <si>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</si>
  <si>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</si>
  <si>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</si>
  <si>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</si>
  <si>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</si>
  <si>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</si>
  <si>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</si>
  <si>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</si>
  <si>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</si>
  <si>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</si>
  <si>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</si>
  <si>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</si>
  <si>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</si>
  <si>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</si>
  <si>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</si>
  <si>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</si>
  <si>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</si>
  <si>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</si>
  <si>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</si>
  <si>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</si>
  <si>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</si>
  <si>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</si>
  <si>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</si>
  <si>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</si>
  <si>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</si>
  <si>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</si>
  <si>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</si>
  <si>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</si>
  <si>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</si>
  <si>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</si>
  <si>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</si>
  <si>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</si>
  <si>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</si>
  <si>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</si>
  <si>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</si>
  <si>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</si>
  <si>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</si>
  <si>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</si>
  <si>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</si>
  <si>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</si>
  <si>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</si>
  <si>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</si>
  <si>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</si>
  <si>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</si>
  <si>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</si>
  <si>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</si>
  <si>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</si>
  <si>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</si>
  <si>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</si>
  <si>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</si>
  <si>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</si>
  <si>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</si>
  <si>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</si>
  <si>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</si>
  <si>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</si>
  <si>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</si>
  <si>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</si>
  <si>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</si>
  <si>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</si>
  <si>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</si>
  <si>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</si>
  <si>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</si>
  <si>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</si>
  <si>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</si>
  <si>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</si>
  <si>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</si>
  <si>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</si>
  <si>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</si>
  <si>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</si>
  <si>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</si>
  <si>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</si>
  <si>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</si>
  <si>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</si>
  <si>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</si>
  <si>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</si>
  <si>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</si>
  <si>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</si>
  <si>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</si>
  <si>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</si>
  <si>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</si>
  <si>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</si>
  <si>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</si>
  <si>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</si>
  <si>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</si>
  <si>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</si>
  <si>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</si>
  <si>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</si>
  <si>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</si>
  <si>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</si>
  <si>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</si>
  <si>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</si>
  <si>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</si>
  <si>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</si>
  <si>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</si>
  <si>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</si>
  <si>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</si>
  <si>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</si>
  <si>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</si>
  <si>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</si>
  <si>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</si>
  <si>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</si>
  <si>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</si>
  <si>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</si>
  <si>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</si>
  <si>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</si>
  <si>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</si>
  <si>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</si>
  <si>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</si>
  <si>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</si>
  <si>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</si>
  <si>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</si>
  <si>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</si>
  <si>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</si>
  <si>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</si>
  <si>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</si>
  <si>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</si>
  <si>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</si>
  <si>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</si>
  <si>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</si>
  <si>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</si>
  <si>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</si>
  <si>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</si>
  <si>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</si>
  <si>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</si>
  <si>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</si>
  <si>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</si>
  <si>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</si>
  <si>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</si>
  <si>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</si>
  <si>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</si>
  <si>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</si>
  <si>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</si>
  <si>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</si>
  <si>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</si>
  <si>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</si>
  <si>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</si>
  <si>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</si>
  <si>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</si>
  <si>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</si>
  <si>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</si>
  <si>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</si>
  <si>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</si>
  <si>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</si>
  <si>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</si>
  <si>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</si>
  <si>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</si>
  <si>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</si>
  <si>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</si>
  <si>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</si>
  <si>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</si>
  <si>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</si>
  <si>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</si>
  <si>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</si>
  <si>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</si>
  <si>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</si>
  <si>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</si>
  <si>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</si>
  <si>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</si>
  <si>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</si>
  <si>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</si>
  <si>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</si>
  <si>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</si>
  <si>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</si>
  <si>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</si>
  <si>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</si>
  <si>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</si>
  <si>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</si>
  <si>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</si>
  <si>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</si>
  <si>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</si>
  <si>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</si>
  <si>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</si>
  <si>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</si>
  <si>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</si>
  <si>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</si>
  <si>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</si>
  <si>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</si>
  <si>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</si>
  <si>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</si>
  <si>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</si>
  <si>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</si>
  <si>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</si>
  <si>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</si>
  <si>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</si>
  <si>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</si>
  <si>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</si>
  <si>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</si>
  <si>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</si>
  <si>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</si>
  <si>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</si>
  <si>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</si>
  <si>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</si>
  <si>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</si>
  <si>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</si>
  <si>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</si>
  <si>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</si>
  <si>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</si>
  <si>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</si>
  <si>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</si>
  <si>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</si>
  <si>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</si>
  <si>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</si>
  <si>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</si>
  <si>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</si>
  <si>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</si>
  <si>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</si>
  <si>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</si>
  <si>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</si>
  <si>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</si>
  <si>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</si>
  <si>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</si>
  <si>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</si>
  <si>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</si>
  <si>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</si>
  <si>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</si>
  <si>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</si>
  <si>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</si>
  <si>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</si>
  <si>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</si>
  <si>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</si>
  <si>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</si>
  <si>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</si>
  <si>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</si>
  <si>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</si>
  <si>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</si>
  <si>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</si>
  <si>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</si>
  <si>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</si>
  <si>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</si>
  <si>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</si>
  <si>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</si>
  <si>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</si>
  <si>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</si>
  <si>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</si>
  <si>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</si>
  <si>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</si>
  <si>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</si>
  <si>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</si>
  <si>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</si>
  <si>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</si>
  <si>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</si>
  <si>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</si>
  <si>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</si>
  <si>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</si>
  <si>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</si>
  <si>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</si>
  <si>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</si>
  <si>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</si>
  <si>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</si>
  <si>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</si>
  <si>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</si>
  <si>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</si>
  <si>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</si>
  <si>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</si>
  <si>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</si>
  <si>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</si>
  <si>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</si>
  <si>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</si>
  <si>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</si>
  <si>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</si>
  <si>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</si>
  <si>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</si>
  <si>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</si>
  <si>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</si>
  <si>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</si>
  <si>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</si>
  <si>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</si>
  <si>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</si>
  <si>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</si>
  <si>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</si>
  <si>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</si>
  <si>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</si>
  <si>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</si>
  <si>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</si>
  <si>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</si>
  <si>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</si>
  <si>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</si>
  <si>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</si>
  <si>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</si>
  <si>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</si>
  <si>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</si>
  <si>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</si>
  <si>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</si>
  <si>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</si>
  <si>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</si>
  <si>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</si>
  <si>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</si>
  <si>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</si>
  <si>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</si>
  <si>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</si>
  <si>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</si>
  <si>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</si>
  <si>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</si>
  <si>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</si>
  <si>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</si>
  <si>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</si>
  <si>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</si>
  <si>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</si>
  <si>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</si>
  <si>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</si>
  <si>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</si>
  <si>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</si>
  <si>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</si>
  <si>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</si>
  <si>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</si>
  <si>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</si>
  <si>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</si>
  <si>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</si>
  <si>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</si>
  <si>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</si>
  <si>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</si>
  <si>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</si>
  <si>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</si>
  <si>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</si>
  <si>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</si>
  <si>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</si>
  <si>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</si>
  <si>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</si>
  <si>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</si>
  <si>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</si>
  <si>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</si>
  <si>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</si>
  <si>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</si>
  <si>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</si>
  <si>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</si>
  <si>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</si>
  <si>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</si>
  <si>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</si>
  <si>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</si>
  <si>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</si>
  <si>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</si>
  <si>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</si>
  <si>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</si>
  <si>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</si>
  <si>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</si>
  <si>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</si>
  <si>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</si>
  <si>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</si>
  <si>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</si>
  <si>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</si>
  <si>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</si>
  <si>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</si>
  <si>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</si>
  <si>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</si>
  <si>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</si>
  <si>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</si>
  <si>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</si>
  <si>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</si>
  <si>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</si>
  <si>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</si>
  <si>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</si>
  <si>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</si>
  <si>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</si>
  <si>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</si>
  <si>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</si>
  <si>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</si>
  <si>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</si>
  <si>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</si>
  <si>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</si>
  <si>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</si>
  <si>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</si>
  <si>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</si>
  <si>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</si>
  <si>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</si>
  <si>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</si>
  <si>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</si>
  <si>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</si>
  <si>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</si>
  <si>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</si>
  <si>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</si>
  <si>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</si>
  <si>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</si>
  <si>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</si>
  <si>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</si>
  <si>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</si>
  <si>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</si>
  <si>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</si>
  <si>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</si>
  <si>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</si>
  <si>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</si>
  <si>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</si>
  <si>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</si>
  <si>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</si>
  <si>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</si>
  <si>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</si>
  <si>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</si>
  <si>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</si>
  <si>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</si>
  <si>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</si>
  <si>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</si>
  <si>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</si>
  <si>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</si>
  <si>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</si>
  <si>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</si>
  <si>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</si>
  <si>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</si>
  <si>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</si>
  <si>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</si>
  <si>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</si>
  <si>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</si>
  <si>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</si>
  <si>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</si>
  <si>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</si>
  <si>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</si>
  <si>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</si>
  <si>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</si>
  <si>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</si>
  <si>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</si>
  <si>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</si>
  <si>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</si>
  <si>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</si>
  <si>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</si>
  <si>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</si>
  <si>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</si>
  <si>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</si>
  <si>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</si>
  <si>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</si>
  <si>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</si>
  <si>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</si>
  <si>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</si>
  <si>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</si>
  <si>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</si>
  <si>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</si>
  <si>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</si>
  <si>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</si>
  <si>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</si>
  <si>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</si>
  <si>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</si>
  <si>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</si>
  <si>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</si>
  <si>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</si>
  <si>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</si>
  <si>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</si>
  <si>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</si>
  <si>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</si>
  <si>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</si>
  <si>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</si>
  <si>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</si>
  <si>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</si>
  <si>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</si>
  <si>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</si>
  <si>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</si>
  <si>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</si>
  <si>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</si>
  <si>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</si>
  <si>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</si>
  <si>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</si>
  <si>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</si>
  <si>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</si>
  <si>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</si>
  <si>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</si>
  <si>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</si>
  <si>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</si>
  <si>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</si>
  <si>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</si>
  <si>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</si>
  <si>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</si>
  <si>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</si>
  <si>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</si>
  <si>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</si>
  <si>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</si>
  <si>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</si>
  <si>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</si>
  <si>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</si>
  <si>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</si>
  <si>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</si>
  <si>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</si>
  <si>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</si>
  <si>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</si>
  <si>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</si>
  <si>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</si>
  <si>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</si>
  <si>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</si>
  <si>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</si>
  <si>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</si>
  <si>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</si>
  <si>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</si>
  <si>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</si>
  <si>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</si>
  <si>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</si>
  <si>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</si>
  <si>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</si>
  <si>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</si>
  <si>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</si>
  <si>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</si>
  <si>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</si>
  <si>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</si>
  <si>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</si>
  <si>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</si>
  <si>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</si>
  <si>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</si>
  <si>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</si>
  <si>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</si>
  <si>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</si>
  <si>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</si>
  <si>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</si>
  <si>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</si>
  <si>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</si>
  <si>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</si>
  <si>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</si>
  <si>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</si>
  <si>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</si>
  <si>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</si>
  <si>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</si>
  <si>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</si>
  <si>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</si>
  <si>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</si>
  <si>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</si>
  <si>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</si>
  <si>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</si>
  <si>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</si>
  <si>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</si>
  <si>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</si>
  <si>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</si>
  <si>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</si>
  <si>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</si>
  <si>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</si>
  <si>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</si>
  <si>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</si>
  <si>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</si>
  <si>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</si>
  <si>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</si>
  <si>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</si>
  <si>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</si>
  <si>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</si>
  <si>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</si>
  <si>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</si>
  <si>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</si>
  <si>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</si>
  <si>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</si>
  <si>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</si>
  <si>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</si>
  <si>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</si>
  <si>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</si>
  <si>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</si>
  <si>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</si>
  <si>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</si>
  <si>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</si>
  <si>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</si>
  <si>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</si>
  <si>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</si>
  <si>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</si>
  <si>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</si>
  <si>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</si>
  <si>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</si>
  <si>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</si>
  <si>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</si>
  <si>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</si>
  <si>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</si>
  <si>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</si>
  <si>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</si>
  <si>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</si>
  <si>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</si>
  <si>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</si>
  <si>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</si>
  <si>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</si>
  <si>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</si>
  <si>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</si>
  <si>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</si>
  <si>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</si>
  <si>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</si>
  <si>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</si>
  <si>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</si>
  <si>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</si>
  <si>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</si>
  <si>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</si>
  <si>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</si>
  <si>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</si>
  <si>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</si>
  <si>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</si>
  <si>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</si>
  <si>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</si>
  <si>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</si>
  <si>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</si>
  <si>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</si>
  <si>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</si>
  <si>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</si>
  <si>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</si>
  <si>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</si>
  <si>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</si>
  <si>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</si>
  <si>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</si>
  <si>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</si>
  <si>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</si>
  <si>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</si>
  <si>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</si>
  <si>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</si>
  <si>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</si>
  <si>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</si>
  <si>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</si>
  <si>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</si>
  <si>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</si>
  <si>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</si>
  <si>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</si>
  <si>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</si>
  <si>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</si>
  <si>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</si>
  <si>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</si>
  <si>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</si>
  <si>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</si>
  <si>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</si>
  <si>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</si>
  <si>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</si>
  <si>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</si>
  <si>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</si>
  <si>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</si>
  <si>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</si>
  <si>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</si>
  <si>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</si>
  <si>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</si>
  <si>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</si>
  <si>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</si>
  <si>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</si>
  <si>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</si>
  <si>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</si>
  <si>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</si>
  <si>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</si>
  <si>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</si>
  <si>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</si>
  <si>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</si>
  <si>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</si>
  <si>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</si>
  <si>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</si>
  <si>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</si>
  <si>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</si>
  <si>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</si>
  <si>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</si>
  <si>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</si>
  <si>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</si>
  <si>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</si>
  <si>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</si>
  <si>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</si>
  <si>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</si>
  <si>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</si>
  <si>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</si>
  <si>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</si>
  <si>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</si>
  <si>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</si>
  <si>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</si>
  <si>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</si>
  <si>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</si>
  <si>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</si>
  <si>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</si>
  <si>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</si>
  <si>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</si>
  <si>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</si>
  <si>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</si>
  <si>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</si>
  <si>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</si>
  <si>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</si>
  <si>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</si>
  <si>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</si>
  <si>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</si>
  <si>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</si>
  <si>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</si>
  <si>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</si>
  <si>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</si>
  <si>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</si>
  <si>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</si>
  <si>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</si>
  <si>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</si>
  <si>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</si>
  <si>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</si>
  <si>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</si>
  <si>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</si>
  <si>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</si>
  <si>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</si>
  <si>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</si>
  <si>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</si>
  <si>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</si>
  <si>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</si>
  <si>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</si>
  <si>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</si>
  <si>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</si>
  <si>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</si>
  <si>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</si>
  <si>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</si>
  <si>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</si>
  <si>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</si>
  <si>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</si>
  <si>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</si>
  <si>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</si>
  <si>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</si>
  <si>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</si>
  <si>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</si>
  <si>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</si>
  <si>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</si>
  <si>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</si>
  <si>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</si>
  <si>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</si>
  <si>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</si>
  <si>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</si>
  <si>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</si>
  <si>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</si>
  <si>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</si>
  <si>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</si>
  <si>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</si>
  <si>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</si>
  <si>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</si>
  <si>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</si>
  <si>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</si>
  <si>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</si>
  <si>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</si>
  <si>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</si>
  <si>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</si>
  <si>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</si>
  <si>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</si>
  <si>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</si>
  <si>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</si>
  <si>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</si>
  <si>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</si>
  <si>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</si>
  <si>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</si>
  <si>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</si>
  <si>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</si>
  <si>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</si>
  <si>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</si>
  <si>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</si>
  <si>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</si>
  <si>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</si>
  <si>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</si>
  <si>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</si>
  <si>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</si>
  <si>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</si>
  <si>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</si>
  <si>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</si>
  <si>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</si>
  <si>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</si>
  <si>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</si>
  <si>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</si>
  <si>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</si>
  <si>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</si>
  <si>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</si>
  <si>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</si>
  <si>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</si>
  <si>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</si>
  <si>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</si>
  <si>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</si>
  <si>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</si>
  <si>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</si>
  <si>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</si>
  <si>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</si>
  <si>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</si>
  <si>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</si>
  <si>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</si>
  <si>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</si>
  <si>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</si>
  <si>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</si>
  <si>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</si>
  <si>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</si>
  <si>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</si>
  <si>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</si>
  <si>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</si>
  <si>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</si>
  <si>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</si>
  <si>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</si>
  <si>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</si>
  <si>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</si>
  <si>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</si>
  <si>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</si>
  <si>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</si>
  <si>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</si>
  <si>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</si>
  <si>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</si>
  <si>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</si>
  <si>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</si>
  <si>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</si>
  <si>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</si>
  <si>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</si>
  <si>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</si>
  <si>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</si>
  <si>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</si>
  <si>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</si>
  <si>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</si>
  <si>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</si>
  <si>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</si>
  <si>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</si>
  <si>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</si>
  <si>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</si>
  <si>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</si>
  <si>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</si>
  <si>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</si>
  <si>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</si>
  <si>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</si>
  <si>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</si>
  <si>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</si>
  <si>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</si>
  <si>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</si>
  <si>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</si>
  <si>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</si>
  <si>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</si>
  <si>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</si>
  <si>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</si>
  <si>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</si>
  <si>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</si>
  <si>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</si>
  <si>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</si>
  <si>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</si>
  <si>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</si>
  <si>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</si>
  <si>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</si>
  <si>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</si>
  <si>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</si>
  <si>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</si>
  <si>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</si>
  <si>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</si>
  <si>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</si>
  <si>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</si>
  <si>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</si>
  <si>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</si>
  <si>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</si>
  <si>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</si>
  <si>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</si>
  <si>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</si>
  <si>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</si>
  <si>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</si>
  <si>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</si>
  <si>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</si>
  <si>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</si>
  <si>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</si>
  <si>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</si>
  <si>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</si>
  <si>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</si>
  <si>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</si>
  <si>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</si>
  <si>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</si>
  <si>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</si>
  <si>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</si>
  <si>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</si>
  <si>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</si>
  <si>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</si>
  <si>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</si>
  <si>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</si>
  <si>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</si>
  <si>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</si>
  <si>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</si>
  <si>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</si>
  <si>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</si>
  <si>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</si>
  <si>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</si>
  <si>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</si>
  <si>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</si>
  <si>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</si>
  <si>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</si>
  <si>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</si>
  <si>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</si>
  <si>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</si>
  <si>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</si>
  <si>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</si>
  <si>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</si>
  <si>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</si>
  <si>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</si>
  <si>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</si>
  <si>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</si>
  <si>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</si>
  <si>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</si>
  <si>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</si>
  <si>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</si>
  <si>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</si>
  <si>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</si>
  <si>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</si>
  <si>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</si>
  <si>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</si>
  <si>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</si>
  <si>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</si>
  <si>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</si>
  <si>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</si>
  <si>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</si>
  <si>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</si>
  <si>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</si>
  <si>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</si>
  <si>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</si>
  <si>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</si>
  <si>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</si>
  <si>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</si>
  <si>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</si>
  <si>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</si>
  <si>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</si>
  <si>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</si>
  <si>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</si>
  <si>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</si>
  <si>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</si>
  <si>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</si>
  <si>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</si>
  <si>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</si>
  <si>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</si>
  <si>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</si>
  <si>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</si>
  <si>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</si>
  <si>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</si>
  <si>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</si>
  <si>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</si>
  <si>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</si>
  <si>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</si>
  <si>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</si>
  <si>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</si>
  <si>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</si>
  <si>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</si>
  <si>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</si>
  <si>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</si>
  <si>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</si>
  <si>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</si>
  <si>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</si>
  <si>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</si>
  <si>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</si>
  <si>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</si>
  <si>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</si>
  <si>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</si>
  <si>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</si>
  <si>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</si>
  <si>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</si>
  <si>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</si>
  <si>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</si>
  <si>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</si>
  <si>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</si>
  <si>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</si>
  <si>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</si>
  <si>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</si>
  <si>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</si>
  <si>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</si>
  <si>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</si>
  <si>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</si>
  <si>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</si>
  <si>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</si>
  <si>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</si>
  <si>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</si>
  <si>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</si>
  <si>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</si>
  <si>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</si>
  <si>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</si>
  <si>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</si>
  <si>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</si>
  <si>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</si>
  <si>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</si>
  <si>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</si>
  <si>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</si>
  <si>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</si>
  <si>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</si>
  <si>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</si>
  <si>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</si>
  <si>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</si>
  <si>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</si>
  <si>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</si>
  <si>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</si>
  <si>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</si>
  <si>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</si>
  <si>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</si>
  <si>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</si>
  <si>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</si>
  <si>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</si>
  <si>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</si>
  <si>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</si>
  <si>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</si>
  <si>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</si>
  <si>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</si>
  <si>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</si>
  <si>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</si>
  <si>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</si>
  <si>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</si>
  <si>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</si>
  <si>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</si>
  <si>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</si>
  <si>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</si>
  <si>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</si>
  <si>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</si>
  <si>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</si>
  <si>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</si>
  <si>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</si>
  <si>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</si>
  <si>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</si>
  <si>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</si>
  <si>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</si>
  <si>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</si>
  <si>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</si>
  <si>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</si>
  <si>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</si>
  <si>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</si>
  <si>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</si>
  <si>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</si>
  <si>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</si>
  <si>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</si>
  <si>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</si>
  <si>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</si>
  <si>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</si>
  <si>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</si>
  <si>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</si>
  <si>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</si>
  <si>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</si>
  <si>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</si>
  <si>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</si>
  <si>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</si>
  <si>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</si>
  <si>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</si>
  <si>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</si>
  <si>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</si>
  <si>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</si>
  <si>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</si>
  <si>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</si>
  <si>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</si>
  <si>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</si>
  <si>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</si>
  <si>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</si>
  <si>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</si>
  <si>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</si>
  <si>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</si>
  <si>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</si>
  <si>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</si>
  <si>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</si>
  <si>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</si>
  <si>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</si>
  <si>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</si>
  <si>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</si>
  <si>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</si>
  <si>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</si>
  <si>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</si>
  <si>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</si>
  <si>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</si>
  <si>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</si>
  <si>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</si>
  <si>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</si>
  <si>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</si>
  <si>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</si>
  <si>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</si>
  <si>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</si>
  <si>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</si>
  <si>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</si>
  <si>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</si>
  <si>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</si>
  <si>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</si>
  <si>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</si>
  <si>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</si>
  <si>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</si>
  <si>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</si>
  <si>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</si>
  <si>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</si>
  <si>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</si>
  <si>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</si>
  <si>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</si>
  <si>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</si>
  <si>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</si>
  <si>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</si>
  <si>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</si>
  <si>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</si>
  <si>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</si>
  <si>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</si>
  <si>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</si>
  <si>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</si>
  <si>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</si>
  <si>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</si>
  <si>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</si>
  <si>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</si>
  <si>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</si>
  <si>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</si>
  <si>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</si>
  <si>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</si>
  <si>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</si>
  <si>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</si>
  <si>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</si>
  <si>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</si>
  <si>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</si>
  <si>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</si>
  <si>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</si>
  <si>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</si>
  <si>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</si>
  <si>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</si>
  <si>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</si>
  <si>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</si>
  <si>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</si>
  <si>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</si>
  <si>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</si>
  <si>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</si>
  <si>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</si>
  <si>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</si>
  <si>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</si>
  <si>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</si>
  <si>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</si>
  <si>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</si>
  <si>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</si>
  <si>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</si>
  <si>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</si>
  <si>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</si>
  <si>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</si>
  <si>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</si>
  <si>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</si>
  <si>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</si>
  <si>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</si>
  <si>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</si>
  <si>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</si>
  <si>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</si>
  <si>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</si>
  <si>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</si>
  <si>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</si>
  <si>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</si>
  <si>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</si>
  <si>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</si>
  <si>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</si>
  <si>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</si>
  <si>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</si>
  <si>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</si>
  <si>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</si>
  <si>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</si>
  <si>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</si>
  <si>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</si>
  <si>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</si>
  <si>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</si>
  <si>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</si>
  <si>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</si>
  <si>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</si>
  <si>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</si>
  <si>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</si>
  <si>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</si>
  <si>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</si>
  <si>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</si>
  <si>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</si>
  <si>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</si>
  <si>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</si>
  <si>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</si>
  <si>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</si>
  <si>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</si>
  <si>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</si>
  <si>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</si>
  <si>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</si>
  <si>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</si>
  <si>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</si>
  <si>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</si>
  <si>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</si>
  <si>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</si>
  <si>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</si>
  <si>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</si>
  <si>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</si>
  <si>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</si>
  <si>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</si>
  <si>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</si>
  <si>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</si>
  <si>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</si>
  <si>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</si>
  <si>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</si>
  <si>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</si>
  <si>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</si>
  <si>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</si>
  <si>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</si>
  <si>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</si>
  <si>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</si>
  <si>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</si>
  <si>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</si>
  <si>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</si>
  <si>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</si>
  <si>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</si>
  <si>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</si>
  <si>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</si>
  <si>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</si>
  <si>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</si>
  <si>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</si>
  <si>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</si>
  <si>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</si>
  <si>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</si>
  <si>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</si>
  <si>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</si>
  <si>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</si>
  <si>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</si>
  <si>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</si>
  <si>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</si>
  <si>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</si>
  <si>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</si>
  <si>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</si>
  <si>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</si>
  <si>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</si>
  <si>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</si>
  <si>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</si>
  <si>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</si>
  <si>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</si>
  <si>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</si>
  <si>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</si>
  <si>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</si>
  <si>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</si>
  <si>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</si>
  <si>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</si>
  <si>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</si>
  <si>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</si>
  <si>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</si>
  <si>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</si>
  <si>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</si>
  <si>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</si>
  <si>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</si>
  <si>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</si>
  <si>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</si>
  <si>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</si>
  <si>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</si>
  <si>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</si>
  <si>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</si>
  <si>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</si>
  <si>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</si>
  <si>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</si>
  <si>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</si>
  <si>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</si>
  <si>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</si>
  <si>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</si>
  <si>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</si>
  <si>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</si>
  <si>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</si>
  <si>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</si>
  <si>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</si>
  <si>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</si>
  <si>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</si>
  <si>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</si>
  <si>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</si>
  <si>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</si>
  <si>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</si>
  <si>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</si>
  <si>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</si>
  <si>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</si>
  <si>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</si>
  <si>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</si>
  <si>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</si>
  <si>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</si>
  <si>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</si>
  <si>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</si>
  <si>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</si>
  <si>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</si>
  <si>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</si>
  <si>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</si>
  <si>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</si>
  <si>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</si>
  <si>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</si>
  <si>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</si>
  <si>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</si>
  <si>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</si>
  <si>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</si>
  <si>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</si>
  <si>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</si>
  <si>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</si>
  <si>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</si>
  <si>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</si>
  <si>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</si>
  <si>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</si>
  <si>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</si>
  <si>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</si>
  <si>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</si>
  <si>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</si>
  <si>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</si>
  <si>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</si>
  <si>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</si>
  <si>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</si>
  <si>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</si>
  <si>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</si>
  <si>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</si>
  <si>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</si>
  <si>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</si>
  <si>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</si>
  <si>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</si>
  <si>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</si>
  <si>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</si>
  <si>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</si>
  <si>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</si>
  <si>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</si>
  <si>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</si>
  <si>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</si>
  <si>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</si>
  <si>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</si>
  <si>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</si>
  <si>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</si>
  <si>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</si>
  <si>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</si>
  <si>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</si>
  <si>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</si>
  <si>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</si>
  <si>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</si>
  <si>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</si>
  <si>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</si>
  <si>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</si>
  <si>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</si>
  <si>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</si>
  <si>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</si>
  <si>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</si>
  <si>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</si>
  <si>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</si>
  <si>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</si>
  <si>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</si>
  <si>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</si>
  <si>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</si>
  <si>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</si>
  <si>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</si>
  <si>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</si>
  <si>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</si>
  <si>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</si>
  <si>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</si>
  <si>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</si>
  <si>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</si>
  <si>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</si>
  <si>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</si>
  <si>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</si>
  <si>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</si>
  <si>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</si>
  <si>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</si>
  <si>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</si>
  <si>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</si>
  <si>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</si>
  <si>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</si>
  <si>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</si>
  <si>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</si>
  <si>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</si>
  <si>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</si>
  <si>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</si>
  <si>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</si>
  <si>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</si>
  <si>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</si>
  <si>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</si>
  <si>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</si>
  <si>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</si>
  <si>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</si>
  <si>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</si>
  <si>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</si>
  <si>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</si>
  <si>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</si>
  <si>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</si>
  <si>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</si>
  <si>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</si>
  <si>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</si>
  <si>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</si>
  <si>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</si>
  <si>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</si>
  <si>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</si>
  <si>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</si>
  <si>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</si>
  <si>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</si>
  <si>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</si>
  <si>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</si>
  <si>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</si>
  <si>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</si>
  <si>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</si>
  <si>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</si>
  <si>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</si>
  <si>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</si>
  <si>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</si>
  <si>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</si>
  <si>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</si>
  <si>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</si>
  <si>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</si>
  <si>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</si>
  <si>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</si>
  <si>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</si>
  <si>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</si>
  <si>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</si>
  <si>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</si>
  <si>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</si>
  <si>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</si>
  <si>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</si>
  <si>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</si>
  <si>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</si>
  <si>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</si>
  <si>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</si>
  <si>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</si>
  <si>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</si>
  <si>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</si>
  <si>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</si>
  <si>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</si>
  <si>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</si>
  <si>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</si>
  <si>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</si>
  <si>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</si>
  <si>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</si>
  <si>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</si>
  <si>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</si>
  <si>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</si>
  <si>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</si>
  <si>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</si>
  <si>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</si>
  <si>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</si>
  <si>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</si>
  <si>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</si>
  <si>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</si>
  <si>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</si>
  <si>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</si>
  <si>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</si>
  <si>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</si>
  <si>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</si>
  <si>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</si>
  <si>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</si>
  <si>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</si>
  <si>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</si>
  <si>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</si>
  <si>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</si>
  <si>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</si>
  <si>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</si>
  <si>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</si>
  <si>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</si>
  <si>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</si>
  <si>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</si>
  <si>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</si>
  <si>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</si>
  <si>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</si>
  <si>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</si>
  <si>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</si>
  <si>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</si>
  <si>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</si>
  <si>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</si>
  <si>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</si>
  <si>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</si>
  <si>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</si>
  <si>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</si>
  <si>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</si>
  <si>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</si>
  <si>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</si>
  <si>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</si>
  <si>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</si>
  <si>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</si>
  <si>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</si>
  <si>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</si>
  <si>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</si>
  <si>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</si>
  <si>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</si>
  <si>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</si>
  <si>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</si>
  <si>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</si>
  <si>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</si>
  <si>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</si>
  <si>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</si>
  <si>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</si>
  <si>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</si>
  <si>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</si>
  <si>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</si>
  <si>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</si>
  <si>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</si>
  <si>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</si>
  <si>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</si>
  <si>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</si>
  <si>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</si>
  <si>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</si>
  <si>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</si>
  <si>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</si>
  <si>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</si>
  <si>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</si>
  <si>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</si>
  <si>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</si>
  <si>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</si>
  <si>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</si>
  <si>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</si>
  <si>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</si>
  <si>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</si>
  <si>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</si>
  <si>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</si>
  <si>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</si>
  <si>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</si>
  <si>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</si>
  <si>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</si>
  <si>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</si>
  <si>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</si>
  <si>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</si>
  <si>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</si>
  <si>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</si>
  <si>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</si>
  <si>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</si>
  <si>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</si>
  <si>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</si>
  <si>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</si>
  <si>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</si>
  <si>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</si>
  <si>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</si>
  <si>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</si>
  <si>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</si>
  <si>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</si>
  <si>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</si>
  <si>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</si>
  <si>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</si>
  <si>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</si>
  <si>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</si>
  <si>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</si>
  <si>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</si>
  <si>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</si>
  <si>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</si>
  <si>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</si>
  <si>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</si>
  <si>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</si>
  <si>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</si>
  <si>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</si>
  <si>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</si>
  <si>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</si>
  <si>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</si>
  <si>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</si>
  <si>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</si>
  <si>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</si>
  <si>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</si>
  <si>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</si>
  <si>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</si>
  <si>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</si>
  <si>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</si>
  <si>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</si>
  <si>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</si>
  <si>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</si>
  <si>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</si>
  <si>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</si>
  <si>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</si>
  <si>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</si>
  <si>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</si>
  <si>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</si>
  <si>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</si>
  <si>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</si>
  <si>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</si>
  <si>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</si>
  <si>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</si>
  <si>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</si>
  <si>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</si>
  <si>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</si>
  <si>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</si>
  <si>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</si>
  <si>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</si>
  <si>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</si>
  <si>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</si>
  <si>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</si>
  <si>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</si>
  <si>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</si>
  <si>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</si>
  <si>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</si>
  <si>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</si>
  <si>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</si>
  <si>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</si>
  <si>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</si>
  <si>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</si>
  <si>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</si>
  <si>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</si>
  <si>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</si>
  <si>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</si>
  <si>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</si>
  <si>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</si>
  <si>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</si>
  <si>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</si>
  <si>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</si>
  <si>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</si>
  <si>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</si>
  <si>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</si>
  <si>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</si>
  <si>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</si>
  <si>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</si>
  <si>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</si>
  <si>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</si>
  <si>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</si>
  <si>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</si>
  <si>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</si>
  <si>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</si>
  <si>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</si>
  <si>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</si>
  <si>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</si>
  <si>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</si>
  <si>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</si>
  <si>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</si>
  <si>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</si>
  <si>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</si>
  <si>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</si>
  <si>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</si>
  <si>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</si>
  <si>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</si>
  <si>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</si>
  <si>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</si>
  <si>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</si>
  <si>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</si>
  <si>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</si>
  <si>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</si>
  <si>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</si>
  <si>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</si>
  <si>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</si>
  <si>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</si>
  <si>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</si>
  <si>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</si>
  <si>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</si>
  <si>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</si>
  <si>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</si>
  <si>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</si>
  <si>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</si>
  <si>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</si>
  <si>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</si>
  <si>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</si>
  <si>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</si>
  <si>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</si>
  <si>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</si>
  <si>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</si>
  <si>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</si>
  <si>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</si>
  <si>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</si>
  <si>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</si>
  <si>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</si>
  <si>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</si>
  <si>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</si>
  <si>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</si>
  <si>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</si>
  <si>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</si>
  <si>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</si>
  <si>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</si>
  <si>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</si>
  <si>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</si>
  <si>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</si>
  <si>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</si>
  <si>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</si>
  <si>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</si>
  <si>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</si>
  <si>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</si>
  <si>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</si>
  <si>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</si>
  <si>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</si>
  <si>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</si>
  <si>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</si>
  <si>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</si>
  <si>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</si>
  <si>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</si>
  <si>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</si>
  <si>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</si>
  <si>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</si>
  <si>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</si>
  <si>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</si>
  <si>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</si>
  <si>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</si>
  <si>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</si>
  <si>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</si>
  <si>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</si>
  <si>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</si>
  <si>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</si>
  <si>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</si>
  <si>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</si>
  <si>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</si>
  <si>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</si>
  <si>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</si>
  <si>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</si>
  <si>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</si>
  <si>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</si>
  <si>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</si>
  <si>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</si>
  <si>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</si>
  <si>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</si>
  <si>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</si>
  <si>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</si>
  <si>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</si>
  <si>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</si>
  <si>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</si>
  <si>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</si>
  <si>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</si>
  <si>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</si>
  <si>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</si>
  <si>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</si>
  <si>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</si>
  <si>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</si>
  <si>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</si>
  <si>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</si>
  <si>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</si>
  <si>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</si>
  <si>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</si>
  <si>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</si>
  <si>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</si>
  <si>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</si>
  <si>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</si>
  <si>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</si>
  <si>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</si>
  <si>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</si>
  <si>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</si>
  <si>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</si>
  <si>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</si>
  <si>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</si>
  <si>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</si>
  <si>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</si>
  <si>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</si>
  <si>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</si>
  <si>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</si>
  <si>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</si>
  <si>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</si>
  <si>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</si>
  <si>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</si>
  <si>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</si>
  <si>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</si>
  <si>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</si>
  <si>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</si>
  <si>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</si>
  <si>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</si>
  <si>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</si>
  <si>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</si>
  <si>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</si>
  <si>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</si>
  <si>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</si>
  <si>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</si>
  <si>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</si>
  <si>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</si>
  <si>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</si>
  <si>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</si>
  <si>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</si>
  <si>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</si>
  <si>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</si>
  <si>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</si>
  <si>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</si>
  <si>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</si>
  <si>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</si>
  <si>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</si>
  <si>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</si>
  <si>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</si>
  <si>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</si>
  <si>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</si>
  <si>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</si>
  <si>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</si>
  <si>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</si>
  <si>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</si>
  <si>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</si>
  <si>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</si>
  <si>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</si>
  <si>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</si>
  <si>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</si>
  <si>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</si>
  <si>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</si>
  <si>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</si>
  <si>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</si>
  <si>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</si>
  <si>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</si>
  <si>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</si>
  <si>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</si>
  <si>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</si>
  <si>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</si>
  <si>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</si>
  <si>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</si>
  <si>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</si>
  <si>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</si>
  <si>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</si>
  <si>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</si>
  <si>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</si>
  <si>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</si>
  <si>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</si>
  <si>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</si>
  <si>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</si>
  <si>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</si>
  <si>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</si>
  <si>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</si>
  <si>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</si>
  <si>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</si>
  <si>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</si>
  <si>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</si>
  <si>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</si>
  <si>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</si>
  <si>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</si>
  <si>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</si>
  <si>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</si>
  <si>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</si>
  <si>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</si>
  <si>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</si>
  <si>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</si>
  <si>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</si>
  <si>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</si>
  <si>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</si>
  <si>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</si>
  <si>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</si>
  <si>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</si>
  <si>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</si>
  <si>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</si>
  <si>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</si>
  <si>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</si>
  <si>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</si>
  <si>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</si>
  <si>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</si>
  <si>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</si>
  <si>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</si>
  <si>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</si>
  <si>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</si>
  <si>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</si>
  <si>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</si>
  <si>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</si>
  <si>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</si>
  <si>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</si>
  <si>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</si>
  <si>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</si>
  <si>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</si>
  <si>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</si>
  <si>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</si>
  <si>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</si>
  <si>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</si>
  <si>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</si>
  <si>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</si>
  <si>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</si>
  <si>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</si>
  <si>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</si>
  <si>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</si>
  <si>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</si>
  <si>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</si>
  <si>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</si>
  <si>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</si>
  <si>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</si>
  <si>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</si>
  <si>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</si>
  <si>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</si>
  <si>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</si>
  <si>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</si>
  <si>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</si>
  <si>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</si>
  <si>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</si>
  <si>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</si>
  <si>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</si>
  <si>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</si>
  <si>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</si>
  <si>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</si>
  <si>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</si>
  <si>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</si>
  <si>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</si>
  <si>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</si>
  <si>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</si>
  <si>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</si>
  <si>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</si>
  <si>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</si>
  <si>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</si>
  <si>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</si>
  <si>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</si>
  <si>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</si>
  <si>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</si>
  <si>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</si>
  <si>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</si>
  <si>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</si>
  <si>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</si>
  <si>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</si>
  <si>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</si>
  <si>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</si>
  <si>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</si>
  <si>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</si>
  <si>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</si>
  <si>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</si>
  <si>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</si>
  <si>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</si>
  <si>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</si>
  <si>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</si>
  <si>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</si>
  <si>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</si>
  <si>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</si>
  <si>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</si>
  <si>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</si>
  <si>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</si>
  <si>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</si>
  <si>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</si>
  <si>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</si>
  <si>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</si>
  <si>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</si>
  <si>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</si>
  <si>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</si>
  <si>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</si>
  <si>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</si>
  <si>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</si>
  <si>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</si>
  <si>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</si>
  <si>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</si>
  <si>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</si>
  <si>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</si>
  <si>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</si>
  <si>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</si>
  <si>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</si>
  <si>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</si>
  <si>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</si>
  <si>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</si>
  <si>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</si>
  <si>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</si>
  <si>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</si>
  <si>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</si>
  <si>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</si>
  <si>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</si>
  <si>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</si>
  <si>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</si>
  <si>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</si>
  <si>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</si>
  <si>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</si>
  <si>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</si>
  <si>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</si>
  <si>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</si>
  <si>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</si>
  <si>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</si>
  <si>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</si>
  <si>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</si>
  <si>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</si>
  <si>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</si>
  <si>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</si>
  <si>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</si>
  <si>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</si>
  <si>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</si>
  <si>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</si>
  <si>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</si>
  <si>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</si>
  <si>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</si>
  <si>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</si>
  <si>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</si>
  <si>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</si>
  <si>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</si>
  <si>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</si>
  <si>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</si>
  <si>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</si>
  <si>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</si>
  <si>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</si>
  <si>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</si>
  <si>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</si>
  <si>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</si>
  <si>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</si>
  <si>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</si>
  <si>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</si>
  <si>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</si>
  <si>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</si>
  <si>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</si>
  <si>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</si>
  <si>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</si>
  <si>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</si>
  <si>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</si>
  <si>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</si>
  <si>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</si>
  <si>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</si>
  <si>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</si>
  <si>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</si>
  <si>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</si>
  <si>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</si>
  <si>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</si>
  <si>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</si>
  <si>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</si>
  <si>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</si>
  <si>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</si>
  <si>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</si>
  <si>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</si>
  <si>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</si>
  <si>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</si>
  <si>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</si>
  <si>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</si>
  <si>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</si>
  <si>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</si>
  <si>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</si>
  <si>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</si>
  <si>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</si>
  <si>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</si>
  <si>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</si>
  <si>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</si>
  <si>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</si>
  <si>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</si>
  <si>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</si>
  <si>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</si>
  <si>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</si>
  <si>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</si>
  <si>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</si>
  <si>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</si>
  <si>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</si>
  <si>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</si>
  <si>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</si>
  <si>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</si>
  <si>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</si>
  <si>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</si>
  <si>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</si>
  <si>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</si>
  <si>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</si>
  <si>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</si>
  <si>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</si>
  <si>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</si>
  <si>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</si>
  <si>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</si>
  <si>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</si>
  <si>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</si>
  <si>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</si>
  <si>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</si>
  <si>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</si>
  <si>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</si>
  <si>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</si>
  <si>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</si>
  <si>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</si>
  <si>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</si>
  <si>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</si>
  <si>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</si>
  <si>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</si>
  <si>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</si>
  <si>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</si>
  <si>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</si>
  <si>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</si>
  <si>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</si>
  <si>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</si>
  <si>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</si>
  <si>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</si>
  <si>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</si>
  <si>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</si>
  <si>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</si>
  <si>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</si>
  <si>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</si>
  <si>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</si>
  <si>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</si>
  <si>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</si>
  <si>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</si>
  <si>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</si>
  <si>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</si>
  <si>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</si>
  <si>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</si>
  <si>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</si>
  <si>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</si>
  <si>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</si>
  <si>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</si>
  <si>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</si>
  <si>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</si>
  <si>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</si>
  <si>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</si>
  <si>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</si>
  <si>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</si>
  <si>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</si>
  <si>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</si>
  <si>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</si>
  <si>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</si>
  <si>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</si>
  <si>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</si>
  <si>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</si>
  <si>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</si>
  <si>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</si>
  <si>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</si>
  <si>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</si>
  <si>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</si>
  <si>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</si>
  <si>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</si>
  <si>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</si>
  <si>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</si>
  <si>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</si>
  <si>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</si>
  <si>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</si>
  <si>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</si>
  <si>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</si>
  <si>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</si>
  <si>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</si>
  <si>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</si>
  <si>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</si>
  <si>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</si>
  <si>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</si>
  <si>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</si>
  <si>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</si>
  <si>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</si>
  <si>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</si>
  <si>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</si>
  <si>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</si>
  <si>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</si>
  <si>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</si>
  <si>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</si>
  <si>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</si>
  <si>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</si>
  <si>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</si>
  <si>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</si>
  <si>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</si>
  <si>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</si>
  <si>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</si>
  <si>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</si>
  <si>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</si>
  <si>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</si>
  <si>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</si>
  <si>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</si>
  <si>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</si>
  <si>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</si>
  <si>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</si>
  <si>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</si>
  <si>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</si>
  <si>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</si>
  <si>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</si>
  <si>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</si>
  <si>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</si>
  <si>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</si>
  <si>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</si>
  <si>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</si>
  <si>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</si>
  <si>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</si>
  <si>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</si>
  <si>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</si>
  <si>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</si>
  <si>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</si>
  <si>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</si>
  <si>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</si>
  <si>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</si>
  <si>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</si>
  <si>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</si>
  <si>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</si>
  <si>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</si>
  <si>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</si>
  <si>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</si>
  <si>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</si>
  <si>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</si>
  <si>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</si>
  <si>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</si>
  <si>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</si>
  <si>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</si>
  <si>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</si>
  <si>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</si>
  <si>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</si>
  <si>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</si>
  <si>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</si>
  <si>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</si>
  <si>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</si>
  <si>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</si>
  <si>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</si>
  <si>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</si>
  <si>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</si>
  <si>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</si>
  <si>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</si>
  <si>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</si>
  <si>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</si>
  <si>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</si>
  <si>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</si>
  <si>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</si>
  <si>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</si>
  <si>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</si>
  <si>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</si>
  <si>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</si>
  <si>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</si>
  <si>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</si>
  <si>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</si>
  <si>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</si>
  <si>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</si>
  <si>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</si>
  <si>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</si>
  <si>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</si>
  <si>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</si>
  <si>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</si>
  <si>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</si>
  <si>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</si>
  <si>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</si>
  <si>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</si>
  <si>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</si>
  <si>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</si>
  <si>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</si>
  <si>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</si>
  <si>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</si>
  <si>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</si>
  <si>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</si>
  <si>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</si>
  <si>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</si>
  <si>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</si>
  <si>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</si>
  <si>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</si>
  <si>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</si>
  <si>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</si>
  <si>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</si>
  <si>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</si>
  <si>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</si>
  <si>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</si>
  <si>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</si>
  <si>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</si>
  <si>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</si>
  <si>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</si>
  <si>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</si>
  <si>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</si>
  <si>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</si>
  <si>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</si>
  <si>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</si>
  <si>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</si>
  <si>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</si>
  <si>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</si>
  <si>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</si>
  <si>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</si>
  <si>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</si>
  <si>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</si>
  <si>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</si>
  <si>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</si>
  <si>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</si>
  <si>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</si>
  <si>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</si>
  <si>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</si>
  <si>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</si>
  <si>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</si>
  <si>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</si>
  <si>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</si>
  <si>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</si>
  <si>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</si>
  <si>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</si>
  <si>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</si>
  <si>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</si>
  <si>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</si>
  <si>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</si>
  <si>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</si>
  <si>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</si>
  <si>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</si>
  <si>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</si>
  <si>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</si>
  <si>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</si>
  <si>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</si>
  <si>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</si>
  <si>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</si>
  <si>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</si>
  <si>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</si>
  <si>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</si>
  <si>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</si>
  <si>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</si>
  <si>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</si>
  <si>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</si>
  <si>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</si>
  <si>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</si>
  <si>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</si>
  <si>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</si>
  <si>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</si>
  <si>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</si>
  <si>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</si>
  <si>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</si>
  <si>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</si>
  <si>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</si>
  <si>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</si>
  <si>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</si>
  <si>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</si>
  <si>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</si>
  <si>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</si>
  <si>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</si>
  <si>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</si>
  <si>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</si>
  <si>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</si>
  <si>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</si>
  <si>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</si>
  <si>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</si>
  <si>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</si>
  <si>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</si>
  <si>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</si>
  <si>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</si>
  <si>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</si>
  <si>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</si>
  <si>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</si>
  <si>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</si>
  <si>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</si>
  <si>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</si>
  <si>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</si>
  <si>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</si>
  <si>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</si>
  <si>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</si>
  <si>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</si>
  <si>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</si>
  <si>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</si>
  <si>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</si>
  <si>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</si>
  <si>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</si>
  <si>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</si>
  <si>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</si>
  <si>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</si>
  <si>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</si>
  <si>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</si>
  <si>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</si>
  <si>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</si>
  <si>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</si>
  <si>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</si>
  <si>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</si>
  <si>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</si>
  <si>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</si>
  <si>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</si>
  <si>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</si>
  <si>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</si>
  <si>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</si>
  <si>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</si>
  <si>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</si>
  <si>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</si>
  <si>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</si>
  <si>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</si>
  <si>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</si>
  <si>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</si>
  <si>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</si>
  <si>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</si>
  <si>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</si>
  <si>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</si>
  <si>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</si>
  <si>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</si>
  <si>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</si>
  <si>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</si>
  <si>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</si>
  <si>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</si>
  <si>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</si>
  <si>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</si>
  <si>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</si>
  <si>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</si>
  <si>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</si>
  <si>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</si>
  <si>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</si>
  <si>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</si>
  <si>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</si>
  <si>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</si>
  <si>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</si>
  <si>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</si>
  <si>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</si>
  <si>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</si>
  <si>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</si>
  <si>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</si>
  <si>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</si>
  <si>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</si>
  <si>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</si>
  <si>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</si>
  <si>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</si>
  <si>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</si>
  <si>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</si>
  <si>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</si>
  <si>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</si>
  <si>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</si>
  <si>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</si>
  <si>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</si>
  <si>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</si>
  <si>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</si>
  <si>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</si>
  <si>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</si>
  <si>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</si>
  <si>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</si>
  <si>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</si>
  <si>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</si>
  <si>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</si>
  <si>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</si>
  <si>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</si>
  <si>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</si>
  <si>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</si>
  <si>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</si>
  <si>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</si>
  <si>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</si>
  <si>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</si>
  <si>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</si>
  <si>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</si>
  <si>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</si>
  <si>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</si>
  <si>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</si>
  <si>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</si>
  <si>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</si>
  <si>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</si>
  <si>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</si>
  <si>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</si>
  <si>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</si>
  <si>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</si>
  <si>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</si>
  <si>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</si>
  <si>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</si>
  <si>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</si>
  <si>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</si>
  <si>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</si>
  <si>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</si>
  <si>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</si>
  <si>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</si>
  <si>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</si>
  <si>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</si>
  <si>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</si>
  <si>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</si>
  <si>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</si>
  <si>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</si>
  <si>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</si>
  <si>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</si>
  <si>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</si>
  <si>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</si>
  <si>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</si>
  <si>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</si>
  <si>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</si>
  <si>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</si>
  <si>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</si>
  <si>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</si>
  <si>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</si>
  <si>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</si>
  <si>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</si>
  <si>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</si>
  <si>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</si>
  <si>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</si>
  <si>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</si>
  <si>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</si>
  <si>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</si>
  <si>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</si>
  <si>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</si>
  <si>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</si>
  <si>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</si>
  <si>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</si>
  <si>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</si>
  <si>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</si>
  <si>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</si>
  <si>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</si>
  <si>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</si>
  <si>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</si>
  <si>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</si>
  <si>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</si>
  <si>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</si>
  <si>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</si>
  <si>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</si>
  <si>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</si>
  <si>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</si>
  <si>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</si>
  <si>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</si>
  <si>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</si>
  <si>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</si>
  <si>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</si>
  <si>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</si>
  <si>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</si>
  <si>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</si>
  <si>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</si>
  <si>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</si>
  <si>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</si>
  <si>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</si>
  <si>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</si>
  <si>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</si>
  <si>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</si>
  <si>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</si>
  <si>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</si>
  <si>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</si>
  <si>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</si>
  <si>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</si>
  <si>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</si>
  <si>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</si>
  <si>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</si>
  <si>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</si>
  <si>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</si>
  <si>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</si>
  <si>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</si>
  <si>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</si>
  <si>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</si>
  <si>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</si>
  <si>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</si>
  <si>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</si>
  <si>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</si>
  <si>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</si>
  <si>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</si>
  <si>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</si>
  <si>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</si>
  <si>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</si>
  <si>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</si>
  <si>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</si>
  <si>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</si>
  <si>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</si>
  <si>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</si>
  <si>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</si>
  <si>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</si>
  <si>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</si>
  <si>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</si>
  <si>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</si>
  <si>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</si>
  <si>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</si>
  <si>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</si>
  <si>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</si>
  <si>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</si>
  <si>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</si>
  <si>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</si>
  <si>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</si>
  <si>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</si>
  <si>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</si>
  <si>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</si>
  <si>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</si>
  <si>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</si>
  <si>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</si>
  <si>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</si>
  <si>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</si>
  <si>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</si>
  <si>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</si>
  <si>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</si>
  <si>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</si>
  <si>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</si>
  <si>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</si>
  <si>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</si>
  <si>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</si>
  <si>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</si>
  <si>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</si>
  <si>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</si>
  <si>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</si>
  <si>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</si>
  <si>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</si>
  <si>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</si>
  <si>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</si>
  <si>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</si>
  <si>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</si>
  <si>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</si>
  <si>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</si>
  <si>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</si>
  <si>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</si>
  <si>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</si>
  <si>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</si>
  <si>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</si>
  <si>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</si>
  <si>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</si>
  <si>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</si>
  <si>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</si>
  <si>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</si>
  <si>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</si>
  <si>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</si>
  <si>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</si>
  <si>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</si>
  <si>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</si>
  <si>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</si>
  <si>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</si>
  <si>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</si>
  <si>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</si>
  <si>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</si>
  <si>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</si>
  <si>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</si>
  <si>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</si>
  <si>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</si>
  <si>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</si>
  <si>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</si>
  <si>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</si>
  <si>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</si>
  <si>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</si>
  <si>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</si>
  <si>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</si>
  <si>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</si>
  <si>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</si>
  <si>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</si>
  <si>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</si>
  <si>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</si>
  <si>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</si>
  <si>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</si>
  <si>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</si>
  <si>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</si>
  <si>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</si>
  <si>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</si>
  <si>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</si>
  <si>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</si>
  <si>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</si>
  <si>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</si>
  <si>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</si>
  <si>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</si>
  <si>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</si>
  <si>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</si>
  <si>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</si>
  <si>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</si>
  <si>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</si>
  <si>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</si>
  <si>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</si>
  <si>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</si>
  <si>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</si>
  <si>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</si>
  <si>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</si>
  <si>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</si>
  <si>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</si>
  <si>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</si>
  <si>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</si>
  <si>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</si>
  <si>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</si>
  <si>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</si>
  <si>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</si>
  <si>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</si>
  <si>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</si>
  <si>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</si>
  <si>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</si>
  <si>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</si>
  <si>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</si>
  <si>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</si>
  <si>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</si>
  <si>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</si>
  <si>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</si>
  <si>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</si>
  <si>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</si>
  <si>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</si>
  <si>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</si>
  <si>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</si>
  <si>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</si>
  <si>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</si>
  <si>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</si>
  <si>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</si>
  <si>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</si>
  <si>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</si>
  <si>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</si>
  <si>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</si>
  <si>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</si>
  <si>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</si>
  <si>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</si>
  <si>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</si>
  <si>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</si>
  <si>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</si>
  <si>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</si>
  <si>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</si>
  <si>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</si>
  <si>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</si>
  <si>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</si>
  <si>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</si>
  <si>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</si>
  <si>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</si>
  <si>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</si>
  <si>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</si>
  <si>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</si>
  <si>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</si>
  <si>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</si>
  <si>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</si>
  <si>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</si>
  <si>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</si>
  <si>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</si>
  <si>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</si>
  <si>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</si>
  <si>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</si>
  <si>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</si>
  <si>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</si>
  <si>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</si>
  <si>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</si>
  <si>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</si>
  <si>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</si>
  <si>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</si>
  <si>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</si>
  <si>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</si>
  <si>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</si>
  <si>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</si>
  <si>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</si>
  <si>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</si>
  <si>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</si>
  <si>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</si>
  <si>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</si>
  <si>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</si>
  <si>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</si>
  <si>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</si>
  <si>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</si>
  <si>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</si>
  <si>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</si>
  <si>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</si>
  <si>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</si>
  <si>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</si>
  <si>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</si>
  <si>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</si>
  <si>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</si>
  <si>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</si>
  <si>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</si>
  <si>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</si>
  <si>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</si>
  <si>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</si>
  <si>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</si>
  <si>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</si>
  <si>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</si>
  <si>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</si>
  <si>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</si>
  <si>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</si>
  <si>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</si>
  <si>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</si>
  <si>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</si>
  <si>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</si>
  <si>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</si>
  <si>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</si>
  <si>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</si>
  <si>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</si>
  <si>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</si>
  <si>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</si>
  <si>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</si>
  <si>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</si>
  <si>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</si>
  <si>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</si>
  <si>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</si>
  <si>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</si>
  <si>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</si>
  <si>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</si>
  <si>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</si>
  <si>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</si>
  <si>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</si>
  <si>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</si>
  <si>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</si>
  <si>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</si>
  <si>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</si>
  <si>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</si>
  <si>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</si>
  <si>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</si>
  <si>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</si>
  <si>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</si>
  <si>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</si>
  <si>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</si>
  <si>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</si>
  <si>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</si>
  <si>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</si>
  <si>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</si>
  <si>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</si>
  <si>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</si>
  <si>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</si>
  <si>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</si>
  <si>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</si>
  <si>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</si>
  <si>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</si>
  <si>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</si>
  <si>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</si>
  <si>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</si>
  <si>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</si>
  <si>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</si>
  <si>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</si>
  <si>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</si>
  <si>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</si>
  <si>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</si>
  <si>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</si>
  <si>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</si>
  <si>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</si>
  <si>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</si>
  <si>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</si>
  <si>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</si>
  <si>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</si>
  <si>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</si>
  <si>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</si>
  <si>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</si>
  <si>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</si>
  <si>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</si>
  <si>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</si>
  <si>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</si>
  <si>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</si>
  <si>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</si>
  <si>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</si>
  <si>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</si>
  <si>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</si>
  <si>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</si>
  <si>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</si>
  <si>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</si>
  <si>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</si>
  <si>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</si>
  <si>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</si>
  <si>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</si>
  <si>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</si>
  <si>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</si>
  <si>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</si>
  <si>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</si>
  <si>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</si>
  <si>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</si>
  <si>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</si>
  <si>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</si>
  <si>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</si>
  <si>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</si>
  <si>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</si>
  <si>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</si>
  <si>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</si>
  <si>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</si>
  <si>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</si>
  <si>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</si>
  <si>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</si>
  <si>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</si>
  <si>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</si>
  <si>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</si>
  <si>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</si>
  <si>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</si>
  <si>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</si>
  <si>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</si>
  <si>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</si>
  <si>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</si>
  <si>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</si>
  <si>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</si>
  <si>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</si>
  <si>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</si>
  <si>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</si>
  <si>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</si>
  <si>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</si>
  <si>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</si>
  <si>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</si>
  <si>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</si>
  <si>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</si>
  <si>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</si>
  <si>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</si>
  <si>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</si>
  <si>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</si>
  <si>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</si>
  <si>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</si>
  <si>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</si>
  <si>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</si>
  <si>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</si>
  <si>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</si>
  <si>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</si>
  <si>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</si>
  <si>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</si>
  <si>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</si>
  <si>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</si>
  <si>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</si>
  <si>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</si>
  <si>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</si>
  <si>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</si>
  <si>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</si>
  <si>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</si>
  <si>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</si>
  <si>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</si>
  <si>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</si>
  <si>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</si>
  <si>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</si>
  <si>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</si>
  <si>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</si>
  <si>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</si>
  <si>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</si>
  <si>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</si>
  <si>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</si>
  <si>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</si>
  <si>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</si>
  <si>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</si>
  <si>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</si>
  <si>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</si>
  <si>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</si>
  <si>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</si>
  <si>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</si>
  <si>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</si>
  <si>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</si>
  <si>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</si>
  <si>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</si>
  <si>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</si>
  <si>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</si>
  <si>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</si>
  <si>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</si>
  <si>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</si>
  <si>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</si>
  <si>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</si>
  <si>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</si>
  <si>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</si>
  <si>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</si>
  <si>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</si>
  <si>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</si>
  <si>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</si>
  <si>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</si>
  <si>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</si>
  <si>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</si>
  <si>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</si>
  <si>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</si>
  <si>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</si>
  <si>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</si>
  <si>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</si>
  <si>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</si>
  <si>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</si>
  <si>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</si>
  <si>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</si>
  <si>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</si>
  <si>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</si>
  <si>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</si>
  <si>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</si>
  <si>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</si>
  <si>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</si>
  <si>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</si>
  <si>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</si>
  <si>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</si>
  <si>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</si>
  <si>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</si>
  <si>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</si>
  <si>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</si>
  <si>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</si>
  <si>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</si>
  <si>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</si>
  <si>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</si>
  <si>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</si>
  <si>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</si>
  <si>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</si>
  <si>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</si>
  <si>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</si>
  <si>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</si>
  <si>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</si>
  <si>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</si>
  <si>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</si>
  <si>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</si>
  <si>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</si>
  <si>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</si>
  <si>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</si>
  <si>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</si>
  <si>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</si>
  <si>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</si>
  <si>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</si>
  <si>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</si>
  <si>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</si>
  <si>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</si>
  <si>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</si>
  <si>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</si>
  <si>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</si>
  <si>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</si>
  <si>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</si>
  <si>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</si>
  <si>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</si>
  <si>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</si>
  <si>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</si>
  <si>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</si>
  <si>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</si>
  <si>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</si>
  <si>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</si>
  <si>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</si>
  <si>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</si>
  <si>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</si>
  <si>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</si>
  <si>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</si>
  <si>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</si>
  <si>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</si>
  <si>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</si>
  <si>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</si>
  <si>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</si>
  <si>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</si>
  <si>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</si>
  <si>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</si>
  <si>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</si>
  <si>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</si>
  <si>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</si>
  <si>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</si>
  <si>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</si>
  <si>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</si>
  <si>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</si>
  <si>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</si>
  <si>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</si>
  <si>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</si>
  <si>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</si>
  <si>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</si>
  <si>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</si>
  <si>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</si>
  <si>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</si>
  <si>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</si>
  <si>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</si>
  <si>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</si>
  <si>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</si>
  <si>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</si>
  <si>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</si>
  <si>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</si>
  <si>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</si>
  <si>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</si>
  <si>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</si>
  <si>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</si>
  <si>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</si>
  <si>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</si>
  <si>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</si>
  <si>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</si>
  <si>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</si>
  <si>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</si>
  <si>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</si>
  <si>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</si>
  <si>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</si>
  <si>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</si>
  <si>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</si>
  <si>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</si>
  <si>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</si>
  <si>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</si>
  <si>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</si>
  <si>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</si>
  <si>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</si>
  <si>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</si>
  <si>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</si>
  <si>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</si>
  <si>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</si>
  <si>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</si>
  <si>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</si>
  <si>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</si>
  <si>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</si>
  <si>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</si>
  <si>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</si>
  <si>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</si>
  <si>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</si>
  <si>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</si>
  <si>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</si>
  <si>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</si>
  <si>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</si>
  <si>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</si>
  <si>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</si>
  <si>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</si>
  <si>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</si>
  <si>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</si>
  <si>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</si>
  <si>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</si>
  <si>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</si>
  <si>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</si>
  <si>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</si>
  <si>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</si>
  <si>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</si>
  <si>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</si>
  <si>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</si>
  <si>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</si>
  <si>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</si>
  <si>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</si>
  <si>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</si>
  <si>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</si>
  <si>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</si>
  <si>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</si>
  <si>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</si>
  <si>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</si>
  <si>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</si>
  <si>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</si>
  <si>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</si>
  <si>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</si>
  <si>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</si>
  <si>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</si>
  <si>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</si>
  <si>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</si>
  <si>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</si>
  <si>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</si>
  <si>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</si>
  <si>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</si>
  <si>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</si>
  <si>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</si>
  <si>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</si>
  <si>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</si>
  <si>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</si>
  <si>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</si>
  <si>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</si>
  <si>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</si>
  <si>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</si>
  <si>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</si>
  <si>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</si>
  <si>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</si>
  <si>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</si>
  <si>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</si>
  <si>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</si>
  <si>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</si>
  <si>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</si>
  <si>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</si>
  <si>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</si>
  <si>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</si>
  <si>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</si>
  <si>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</si>
  <si>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</si>
  <si>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</si>
  <si>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</si>
  <si>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</si>
  <si>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</si>
  <si>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</si>
  <si>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</si>
  <si>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</si>
  <si>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</si>
  <si>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</si>
  <si>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</si>
  <si>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</si>
  <si>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</si>
  <si>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</si>
  <si>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</si>
  <si>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</si>
  <si>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</si>
  <si>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</si>
  <si>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</si>
  <si>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</si>
  <si>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</si>
  <si>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</si>
  <si>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</si>
  <si>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</si>
  <si>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</si>
  <si>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</si>
  <si>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</si>
  <si>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</si>
  <si>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</si>
  <si>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</si>
  <si>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</si>
  <si>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</si>
  <si>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</si>
  <si>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</si>
  <si>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</si>
  <si>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</si>
  <si>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</si>
  <si>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</si>
  <si>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</si>
  <si>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</si>
  <si>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</si>
  <si>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</si>
  <si>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</si>
  <si>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</si>
  <si>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</si>
  <si>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</si>
  <si>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</si>
  <si>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</si>
  <si>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</si>
  <si>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</si>
  <si>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</si>
  <si>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</si>
  <si>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</si>
  <si>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</si>
  <si>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</si>
  <si>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</si>
  <si>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</si>
  <si>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</si>
  <si>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</si>
  <si>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</si>
  <si>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</si>
  <si>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</si>
  <si>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</si>
  <si>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</si>
  <si>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</si>
  <si>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</si>
  <si>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</si>
  <si>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</si>
  <si>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</si>
  <si>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</si>
  <si>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</si>
  <si>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</si>
  <si>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</si>
  <si>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</si>
  <si>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</si>
  <si>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</si>
  <si>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</si>
  <si>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</si>
  <si>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</si>
  <si>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</si>
  <si>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</si>
  <si>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</si>
  <si>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</si>
  <si>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</si>
  <si>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</si>
  <si>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</si>
  <si>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</si>
  <si>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</si>
  <si>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</si>
  <si>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</si>
  <si>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</si>
  <si>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</si>
  <si>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</si>
  <si>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</si>
  <si>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</si>
  <si>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</si>
  <si>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</si>
  <si>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</si>
  <si>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</si>
  <si>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</si>
  <si>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</si>
  <si>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</si>
  <si>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</si>
  <si>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</si>
  <si>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</si>
  <si>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</si>
  <si>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</si>
  <si>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</si>
  <si>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</si>
  <si>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</si>
  <si>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</si>
  <si>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</si>
  <si>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</si>
  <si>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</si>
  <si>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</si>
  <si>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</si>
  <si>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</si>
  <si>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</si>
  <si>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</si>
  <si>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</si>
  <si>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</si>
  <si>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</si>
  <si>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</si>
  <si>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</si>
  <si>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</si>
  <si>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</si>
  <si>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</si>
  <si>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</si>
  <si>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</si>
  <si>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</si>
  <si>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</si>
  <si>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</si>
  <si>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</si>
  <si>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</si>
  <si>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</si>
  <si>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</si>
  <si>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</si>
  <si>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</si>
  <si>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</si>
  <si>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</si>
  <si>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</si>
  <si>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</si>
  <si>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</si>
  <si>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</si>
  <si>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</si>
  <si>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</si>
  <si>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</si>
  <si>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</si>
  <si>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</si>
  <si>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</si>
  <si>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</si>
  <si>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</si>
  <si>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</si>
  <si>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</si>
  <si>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</si>
  <si>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</si>
  <si>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</si>
  <si>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</si>
  <si>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</si>
  <si>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</si>
  <si>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</si>
  <si>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</si>
  <si>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</si>
  <si>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</si>
  <si>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</si>
  <si>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</si>
  <si>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</si>
  <si>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</si>
  <si>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</si>
  <si>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</si>
  <si>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</si>
  <si>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</si>
  <si>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</si>
  <si>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</si>
  <si>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</si>
  <si>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</si>
  <si>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</si>
  <si>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</si>
  <si>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</si>
  <si>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</si>
  <si>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</si>
  <si>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</si>
  <si>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</si>
  <si>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</si>
  <si>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</si>
  <si>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</si>
  <si>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</si>
  <si>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</si>
  <si>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</si>
  <si>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</si>
  <si>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</si>
  <si>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</si>
  <si>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</si>
  <si>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</si>
  <si>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</si>
  <si>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</si>
  <si>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</si>
  <si>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</si>
  <si>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</si>
  <si>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</si>
  <si>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</si>
  <si>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</si>
  <si>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</si>
  <si>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</si>
  <si>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</si>
  <si>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</si>
  <si>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</si>
  <si>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</si>
  <si>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</si>
  <si>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</si>
  <si>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</si>
  <si>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</si>
  <si>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</si>
  <si>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</si>
  <si>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</si>
  <si>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</si>
  <si>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</si>
  <si>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</si>
  <si>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</si>
  <si>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</si>
  <si>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</si>
  <si>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</si>
  <si>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</si>
  <si>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</si>
  <si>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</si>
  <si>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</si>
  <si>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</si>
  <si>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</si>
  <si>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</si>
  <si>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</si>
  <si>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</si>
  <si>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</si>
  <si>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</si>
  <si>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</si>
  <si>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</si>
  <si>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</si>
  <si>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</si>
  <si>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</si>
  <si>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</si>
  <si>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</si>
  <si>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</si>
  <si>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</si>
  <si>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</si>
  <si>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</si>
  <si>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</si>
  <si>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</si>
  <si>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</si>
  <si>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</si>
  <si>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</si>
  <si>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</si>
  <si>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</si>
  <si>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</si>
  <si>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</si>
  <si>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</si>
  <si>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</si>
  <si>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</si>
  <si>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</si>
  <si>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</si>
  <si>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</si>
  <si>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</si>
  <si>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</si>
  <si>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</si>
  <si>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</si>
  <si>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</si>
  <si>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</si>
  <si>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</si>
  <si>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</si>
  <si>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</si>
  <si>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</si>
  <si>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</si>
  <si>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</si>
  <si>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</si>
  <si>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</si>
  <si>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</si>
  <si>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</si>
  <si>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</si>
  <si>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</si>
  <si>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</si>
  <si>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</si>
  <si>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</si>
  <si>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</si>
  <si>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</si>
  <si>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</si>
  <si>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</si>
  <si>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</si>
  <si>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</si>
  <si>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</si>
  <si>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</si>
  <si>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</si>
  <si>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</si>
  <si>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</si>
  <si>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</si>
  <si>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</si>
  <si>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</si>
  <si>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</si>
  <si>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</si>
  <si>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</si>
  <si>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</si>
  <si>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</si>
  <si>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</si>
  <si>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</si>
  <si>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</si>
  <si>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</si>
  <si>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</si>
  <si>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</si>
  <si>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</si>
  <si>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</si>
  <si>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</si>
  <si>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</si>
  <si>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</si>
  <si>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</si>
  <si>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</si>
  <si>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</si>
  <si>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</si>
  <si>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</si>
  <si>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</si>
  <si>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</si>
  <si>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</si>
  <si>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</si>
  <si>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</si>
  <si>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</si>
  <si>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</si>
  <si>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</si>
  <si>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</si>
  <si>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</si>
  <si>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</si>
  <si>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</si>
  <si>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</si>
  <si>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</si>
  <si>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</si>
  <si>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</si>
  <si>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</si>
  <si>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</si>
  <si>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</si>
  <si>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</si>
  <si>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</si>
  <si>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</si>
  <si>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</si>
  <si>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</si>
  <si>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</si>
  <si>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</si>
  <si>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</si>
  <si>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</si>
  <si>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</si>
  <si>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</si>
  <si>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</si>
  <si>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</si>
  <si>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</si>
  <si>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</si>
  <si>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</si>
  <si>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</si>
  <si>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</si>
  <si>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</si>
  <si>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</si>
  <si>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</si>
  <si>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</si>
  <si>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</si>
  <si>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</si>
  <si>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</si>
  <si>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</si>
  <si>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</si>
  <si>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</si>
  <si>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</si>
  <si>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</si>
  <si>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</si>
  <si>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</si>
  <si>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</si>
  <si>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</si>
  <si>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</si>
  <si>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</si>
  <si>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</si>
  <si>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</si>
  <si>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</si>
  <si>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</si>
  <si>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</si>
  <si>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</si>
  <si>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</si>
  <si>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</si>
  <si>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</si>
  <si>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</si>
  <si>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</si>
  <si>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</si>
  <si>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</si>
  <si>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</si>
  <si>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</si>
  <si>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</si>
  <si>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</si>
  <si>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</si>
  <si>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</si>
  <si>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</si>
  <si>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</si>
  <si>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</si>
  <si>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</si>
  <si>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</si>
  <si>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</si>
  <si>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</si>
  <si>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</si>
  <si>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</si>
  <si>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</si>
  <si>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</si>
  <si>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</si>
  <si>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</si>
  <si>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</si>
  <si>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</si>
  <si>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</si>
  <si>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</si>
  <si>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</si>
  <si>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</si>
  <si>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</si>
  <si>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</si>
  <si>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</si>
  <si>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</si>
  <si>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</si>
  <si>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</si>
  <si>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</si>
  <si>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</si>
  <si>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</si>
  <si>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</si>
  <si>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</si>
  <si>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</si>
  <si>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</si>
  <si>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</si>
  <si>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</si>
  <si>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</si>
  <si>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</si>
  <si>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</si>
  <si>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</si>
  <si>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</si>
  <si>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</si>
  <si>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</si>
  <si>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</si>
  <si>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</si>
  <si>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</si>
  <si>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</si>
  <si>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</si>
  <si>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</si>
  <si>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</si>
  <si>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</si>
  <si>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</si>
  <si>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</si>
  <si>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</si>
  <si>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</si>
  <si>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</si>
  <si>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</si>
  <si>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</si>
  <si>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</si>
  <si>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</si>
  <si>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</si>
  <si>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</si>
  <si>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</si>
  <si>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</si>
  <si>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</si>
  <si>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</si>
  <si>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</si>
  <si>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</si>
  <si>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</si>
  <si>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</si>
  <si>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</si>
  <si>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</si>
  <si>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</si>
  <si>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</si>
  <si>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</si>
  <si>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</si>
  <si>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</si>
  <si>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</si>
  <si>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</si>
  <si>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</si>
  <si>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</si>
  <si>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</si>
  <si>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</si>
  <si>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</si>
  <si>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</si>
  <si>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</si>
  <si>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</si>
  <si>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</si>
  <si>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</si>
  <si>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</si>
  <si>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</si>
  <si>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</si>
  <si>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</si>
  <si>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</si>
  <si>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</si>
  <si>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</si>
  <si>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</si>
  <si>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</si>
  <si>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</si>
  <si>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</si>
  <si>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</si>
  <si>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</si>
  <si>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</si>
  <si>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</si>
  <si>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</si>
  <si>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</si>
  <si>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</si>
  <si>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</si>
  <si>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</si>
  <si>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</si>
  <si>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</si>
  <si>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</si>
  <si>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</si>
  <si>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</si>
  <si>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</si>
  <si>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</si>
  <si>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</si>
  <si>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</si>
  <si>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</si>
  <si>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</si>
  <si>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</si>
  <si>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</si>
  <si>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</si>
  <si>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</si>
  <si>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</si>
  <si>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</si>
  <si>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</si>
  <si>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</si>
  <si>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</si>
  <si>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</si>
  <si>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</si>
  <si>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</si>
  <si>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</si>
  <si>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</si>
  <si>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</si>
  <si>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</si>
  <si>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</si>
  <si>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</si>
  <si>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</si>
  <si>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</si>
  <si>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</si>
  <si>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</si>
  <si>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</si>
  <si>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</si>
  <si>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</si>
  <si>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</si>
  <si>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</si>
  <si>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</si>
  <si>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</si>
  <si>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</si>
  <si>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</si>
  <si>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</si>
  <si>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</si>
  <si>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</si>
  <si>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</si>
  <si>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</si>
  <si>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</si>
  <si>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</si>
  <si>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</si>
  <si>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</si>
  <si>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</si>
  <si>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</si>
  <si>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</si>
  <si>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</si>
  <si>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</si>
  <si>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</si>
  <si>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</si>
  <si>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</si>
  <si>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</si>
  <si>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</si>
  <si>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</si>
  <si>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</si>
  <si>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</si>
  <si>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</si>
  <si>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</si>
  <si>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</si>
  <si>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</si>
  <si>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</si>
  <si>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</si>
  <si>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</si>
  <si>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</si>
  <si>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</si>
  <si>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</si>
  <si>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</si>
  <si>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</si>
  <si>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</si>
  <si>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</si>
  <si>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</si>
  <si>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</si>
  <si>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</si>
  <si>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</si>
  <si>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</si>
  <si>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</si>
  <si>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</si>
  <si>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</si>
  <si>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</si>
  <si>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</si>
  <si>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</si>
  <si>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</si>
  <si>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</si>
  <si>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</si>
  <si>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</si>
  <si>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</si>
  <si>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</si>
  <si>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</si>
  <si>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</si>
  <si>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</si>
  <si>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</si>
  <si>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</si>
  <si>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</si>
  <si>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</si>
  <si>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</si>
  <si>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</si>
  <si>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</si>
  <si>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</si>
  <si>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</si>
  <si>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</si>
  <si>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</si>
  <si>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</si>
  <si>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</si>
  <si>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</si>
  <si>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</si>
  <si>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</si>
  <si>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</si>
  <si>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</si>
  <si>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</si>
  <si>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</si>
  <si>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</si>
  <si>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</si>
  <si>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</si>
  <si>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</si>
  <si>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</si>
  <si>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</si>
  <si>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</si>
  <si>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</si>
  <si>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</si>
  <si>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</si>
  <si>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</si>
  <si>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</si>
  <si>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</si>
  <si>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</si>
  <si>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</si>
  <si>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</si>
  <si>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</si>
  <si>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</si>
  <si>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</si>
  <si>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</si>
  <si>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</si>
  <si>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</si>
  <si>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</si>
  <si>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</si>
  <si>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</si>
  <si>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</si>
  <si>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</si>
  <si>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</si>
  <si>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</si>
  <si>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</si>
  <si>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</si>
  <si>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</si>
  <si>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</si>
  <si>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</si>
  <si>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</si>
  <si>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</si>
  <si>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</si>
  <si>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</si>
  <si>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</si>
  <si>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</si>
  <si>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</si>
  <si>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</si>
  <si>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</si>
  <si>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</si>
  <si>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</si>
  <si>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</si>
  <si>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</si>
  <si>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</si>
  <si>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</si>
  <si>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</si>
  <si>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</si>
  <si>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</si>
  <si>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</si>
  <si>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</si>
  <si>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</si>
  <si>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</si>
  <si>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</si>
  <si>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</si>
  <si>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</si>
  <si>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</si>
  <si>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</si>
  <si>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</si>
  <si>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</si>
  <si>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</si>
  <si>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</si>
  <si>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</si>
  <si>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</si>
  <si>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</si>
  <si>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</si>
  <si>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</si>
  <si>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</si>
  <si>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</si>
  <si>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</si>
  <si>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</si>
  <si>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</si>
  <si>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</si>
  <si>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</si>
  <si>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</si>
  <si>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</si>
  <si>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</si>
  <si>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</si>
  <si>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</si>
  <si>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</si>
  <si>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</si>
  <si>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</si>
  <si>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</si>
  <si>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</si>
  <si>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</si>
  <si>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</si>
  <si>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</si>
  <si>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</si>
  <si>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</si>
  <si>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</si>
  <si>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</si>
  <si>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</si>
  <si>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</si>
  <si>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</si>
  <si>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</si>
  <si>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</si>
  <si>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</si>
  <si>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</si>
  <si>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</si>
  <si>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</si>
  <si>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</si>
  <si>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</si>
  <si>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</si>
  <si>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</si>
  <si>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</si>
  <si>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</si>
  <si>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</si>
  <si>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</si>
  <si>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</si>
  <si>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</si>
  <si>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</si>
  <si>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</si>
  <si>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</si>
  <si>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</si>
  <si>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</si>
  <si>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</si>
  <si>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</si>
  <si>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</si>
  <si>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</si>
  <si>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</si>
  <si>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</si>
  <si>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</si>
  <si>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</si>
  <si>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</si>
  <si>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</si>
  <si>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</si>
  <si>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</si>
  <si>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</si>
  <si>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</si>
  <si>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</si>
  <si>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</si>
  <si>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</si>
  <si>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</si>
  <si>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</si>
  <si>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</si>
  <si>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</si>
  <si>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</si>
  <si>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</si>
  <si>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</si>
  <si>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</si>
  <si>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</si>
  <si>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</si>
  <si>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</si>
  <si>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</si>
  <si>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</si>
  <si>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</si>
  <si>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</si>
  <si>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</si>
  <si>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</si>
  <si>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</si>
  <si>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</si>
  <si>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</si>
  <si>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</si>
  <si>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</si>
  <si>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</si>
  <si>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</si>
  <si>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</si>
  <si>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</si>
  <si>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</si>
  <si>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</si>
  <si>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</si>
  <si>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</si>
  <si>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</si>
  <si>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</si>
  <si>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</si>
  <si>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</si>
  <si>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</si>
  <si>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</si>
  <si>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</si>
  <si>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</si>
  <si>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</si>
  <si>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</si>
  <si>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</si>
  <si>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</si>
  <si>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</si>
  <si>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</si>
  <si>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</si>
  <si>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</si>
  <si>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</si>
  <si>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</si>
  <si>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</si>
  <si>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</si>
  <si>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</si>
  <si>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</si>
  <si>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</si>
  <si>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</si>
  <si>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</si>
  <si>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</si>
  <si>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</si>
  <si>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</si>
  <si>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</si>
  <si>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</si>
  <si>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</si>
  <si>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</si>
  <si>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</si>
  <si>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</si>
  <si>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</si>
  <si>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</si>
  <si>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</si>
  <si>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</si>
  <si>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</si>
  <si>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</si>
  <si>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</si>
  <si>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</si>
  <si>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</si>
  <si>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</si>
  <si>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</si>
  <si>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</si>
  <si>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</si>
  <si>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</si>
  <si>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</si>
  <si>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</si>
  <si>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</si>
  <si>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</si>
  <si>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</si>
  <si>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</si>
  <si>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</si>
  <si>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</si>
  <si>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</si>
  <si>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</si>
  <si>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</si>
  <si>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</si>
  <si>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</si>
  <si>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</si>
  <si>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</si>
  <si>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</si>
  <si>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</si>
  <si>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</si>
  <si>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</si>
  <si>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</si>
  <si>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</si>
  <si>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</si>
  <si>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</si>
  <si>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</si>
  <si>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</si>
  <si>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</si>
  <si>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</si>
  <si>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</si>
  <si>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</si>
  <si>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</si>
  <si>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</si>
  <si>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</si>
  <si>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</si>
  <si>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</si>
  <si>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</si>
  <si>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</si>
  <si>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</si>
  <si>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</si>
  <si>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</si>
  <si>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</si>
  <si>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</si>
  <si>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</si>
  <si>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</si>
  <si>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</si>
  <si>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</si>
  <si>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</si>
  <si>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</si>
  <si>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</si>
  <si>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</si>
  <si>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</si>
  <si>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</si>
  <si>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</si>
  <si>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</si>
  <si>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</si>
  <si>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</si>
  <si>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</si>
  <si>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</si>
  <si>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</si>
  <si>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</si>
  <si>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</si>
  <si>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</si>
  <si>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</si>
  <si>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</si>
  <si>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</si>
  <si>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</si>
  <si>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</si>
  <si>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</si>
  <si>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</si>
  <si>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</si>
  <si>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</si>
  <si>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</si>
  <si>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</si>
  <si>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</si>
  <si>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</si>
  <si>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</si>
  <si>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</si>
  <si>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</si>
  <si>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</si>
  <si>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</si>
  <si>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</si>
  <si>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</si>
  <si>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</si>
  <si>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</si>
  <si>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</si>
  <si>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</si>
  <si>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</si>
  <si>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</si>
  <si>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</si>
  <si>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</si>
  <si>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</si>
  <si>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</si>
  <si>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</si>
  <si>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</si>
  <si>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</si>
  <si>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</si>
  <si>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</si>
  <si>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</si>
  <si>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</si>
  <si>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</si>
  <si>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</si>
  <si>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</si>
  <si>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</si>
  <si>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</si>
  <si>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</si>
  <si>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</si>
  <si>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</si>
  <si>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</si>
  <si>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</si>
  <si>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</si>
  <si>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</si>
  <si>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</si>
  <si>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</si>
  <si>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</si>
  <si>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</si>
  <si>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</si>
  <si>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</si>
  <si>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</si>
  <si>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</si>
  <si>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</si>
  <si>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</si>
  <si>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</si>
  <si>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</si>
  <si>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</si>
  <si>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</si>
  <si>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</si>
  <si>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</si>
  <si>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</si>
  <si>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</si>
  <si>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</si>
  <si>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</si>
  <si>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</si>
  <si>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</si>
  <si>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</si>
  <si>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</si>
  <si>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</si>
  <si>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</si>
  <si>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</si>
  <si>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</si>
  <si>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</si>
  <si>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</si>
  <si>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</si>
  <si>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</si>
  <si>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</si>
  <si>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</si>
  <si>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</si>
  <si>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</si>
  <si>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</si>
  <si>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</si>
  <si>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</si>
  <si>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</si>
  <si>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</si>
  <si>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</si>
  <si>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</si>
  <si>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</si>
  <si>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</si>
  <si>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</si>
  <si>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</si>
  <si>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</si>
  <si>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</si>
  <si>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</si>
  <si>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</si>
  <si>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</si>
  <si>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</si>
  <si>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</si>
  <si>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</si>
  <si>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</si>
  <si>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</si>
  <si>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</si>
  <si>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</si>
  <si>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</si>
  <si>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</si>
  <si>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</si>
  <si>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</si>
  <si>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</si>
  <si>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</si>
  <si>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</si>
  <si>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</si>
  <si>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</si>
  <si>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</si>
  <si>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</si>
  <si>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</si>
  <si>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</si>
  <si>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</si>
  <si>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</si>
  <si>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</si>
  <si>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</si>
  <si>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</si>
  <si>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</si>
  <si>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</si>
  <si>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</si>
  <si>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</si>
  <si>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</si>
  <si>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</si>
  <si>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</si>
  <si>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</si>
  <si>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</si>
  <si>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</si>
  <si>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</si>
  <si>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</si>
  <si>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</si>
  <si>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</si>
  <si>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</si>
  <si>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</si>
  <si>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</si>
  <si>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</si>
  <si>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</si>
  <si>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</si>
  <si>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</si>
  <si>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</si>
  <si>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</si>
  <si>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</si>
  <si>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</si>
  <si>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</si>
  <si>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</si>
  <si>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</si>
  <si>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</si>
  <si>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</si>
  <si>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</si>
  <si>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</si>
  <si>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</si>
  <si>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</si>
  <si>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</si>
  <si>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</si>
  <si>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</si>
  <si>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</si>
  <si>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</si>
  <si>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</si>
  <si>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</si>
  <si>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</si>
  <si>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</si>
  <si>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</si>
  <si>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</si>
  <si>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</si>
  <si>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</si>
  <si>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</si>
  <si>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</si>
  <si>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</si>
  <si>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</si>
  <si>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</si>
  <si>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</si>
  <si>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</si>
  <si>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</si>
  <si>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</si>
  <si>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</si>
  <si>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</si>
  <si>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</si>
  <si>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</si>
  <si>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</si>
  <si>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</si>
  <si>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</si>
  <si>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</si>
  <si>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</si>
  <si>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</si>
  <si>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</si>
  <si>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</si>
  <si>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</si>
  <si>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</si>
  <si>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</si>
  <si>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</si>
  <si>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</si>
  <si>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</si>
  <si>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</si>
  <si>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</si>
  <si>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</si>
  <si>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</si>
  <si>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</si>
  <si>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</si>
  <si>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</si>
  <si>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</si>
  <si>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</si>
  <si>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</si>
  <si>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</si>
  <si>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</si>
  <si>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</si>
  <si>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</si>
  <si>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</si>
  <si>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</si>
  <si>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</si>
  <si>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</si>
  <si>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</si>
  <si>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</si>
  <si>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</si>
  <si>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</si>
  <si>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</si>
  <si>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</si>
  <si>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</si>
  <si>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</si>
  <si>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</si>
  <si>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</si>
  <si>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</si>
  <si>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</si>
  <si>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</si>
  <si>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</si>
  <si>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</si>
  <si>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</si>
  <si>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</si>
  <si>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</si>
  <si>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</si>
  <si>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</si>
  <si>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</si>
  <si>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</si>
  <si>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</si>
  <si>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</si>
  <si>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</si>
  <si>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</si>
  <si>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</si>
  <si>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</si>
  <si>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</si>
  <si>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</si>
  <si>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</si>
  <si>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</si>
  <si>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</si>
  <si>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</si>
  <si>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</si>
  <si>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</si>
  <si>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</si>
  <si>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</si>
  <si>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</si>
  <si>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</si>
  <si>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</si>
  <si>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</si>
  <si>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</si>
  <si>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</si>
  <si>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</si>
  <si>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</si>
  <si>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</si>
  <si>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</si>
  <si>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</si>
  <si>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</si>
  <si>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</si>
  <si>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</si>
  <si>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</si>
  <si>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</si>
  <si>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</si>
  <si>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</si>
  <si>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</si>
  <si>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</si>
  <si>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</si>
  <si>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</si>
  <si>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</si>
  <si>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</si>
  <si>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</si>
  <si>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</si>
  <si>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</si>
  <si>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</si>
  <si>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</si>
  <si>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</si>
  <si>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</si>
  <si>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</si>
  <si>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</si>
  <si>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</si>
  <si>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</si>
  <si>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</si>
  <si>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</si>
  <si>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</si>
  <si>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</si>
  <si>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</si>
  <si>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</si>
  <si>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</si>
  <si>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</si>
  <si>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</si>
  <si>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</si>
  <si>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</si>
  <si>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</si>
  <si>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</si>
  <si>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</si>
  <si>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</si>
  <si>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</si>
  <si>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</si>
  <si>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</si>
  <si>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</si>
  <si>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</si>
  <si>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</si>
  <si>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</si>
  <si>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</si>
  <si>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</si>
  <si>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</si>
  <si>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</si>
  <si>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</si>
  <si>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</si>
  <si>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</si>
  <si>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</si>
  <si>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</si>
  <si>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</si>
  <si>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</si>
  <si>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</si>
  <si>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</si>
  <si>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</si>
  <si>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</si>
  <si>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</si>
  <si>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</si>
  <si>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</si>
  <si>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</si>
  <si>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</si>
  <si>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</si>
  <si>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</si>
  <si>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</si>
  <si>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</si>
  <si>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</si>
  <si>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</si>
  <si>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</si>
  <si>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</si>
  <si>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</si>
  <si>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</si>
  <si>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</si>
  <si>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</si>
  <si>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</si>
  <si>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</si>
  <si>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</si>
  <si>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</si>
  <si>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</si>
  <si>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</si>
  <si>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</si>
  <si>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</si>
  <si>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</si>
  <si>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</si>
  <si>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</si>
  <si>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</si>
  <si>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</si>
  <si>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</si>
  <si>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</si>
  <si>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</si>
  <si>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</si>
  <si>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</si>
  <si>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</si>
  <si>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</si>
  <si>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</si>
  <si>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</si>
  <si>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</si>
  <si>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</si>
  <si>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</si>
  <si>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</si>
  <si>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</si>
  <si>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</si>
  <si>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</si>
  <si>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</si>
  <si>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</si>
  <si>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</si>
  <si>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</si>
  <si>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</si>
  <si>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</si>
  <si>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</si>
  <si>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</si>
  <si>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</si>
  <si>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</si>
  <si>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</si>
  <si>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</si>
  <si>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</si>
  <si>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</si>
  <si>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</si>
  <si>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</si>
  <si>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</si>
  <si>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</si>
  <si>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</si>
  <si>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</si>
  <si>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</si>
  <si>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</si>
  <si>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</si>
  <si>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</si>
  <si>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</si>
  <si>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</si>
  <si>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</si>
  <si>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</si>
  <si>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</si>
  <si>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</si>
  <si>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</si>
  <si>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</si>
  <si>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</si>
  <si>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</si>
  <si>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</si>
  <si>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</si>
  <si>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</si>
  <si>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</si>
  <si>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</si>
  <si>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</si>
  <si>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</si>
  <si>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</si>
  <si>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</si>
  <si>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</si>
  <si>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</si>
  <si>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</si>
  <si>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</si>
  <si>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</si>
  <si>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</si>
  <si>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</si>
  <si>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</si>
  <si>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</si>
  <si>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</si>
  <si>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</si>
  <si>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</si>
  <si>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</si>
  <si>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</si>
  <si>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</si>
  <si>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</si>
  <si>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</si>
  <si>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</si>
  <si>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</si>
  <si>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</si>
  <si>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</si>
  <si>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</si>
  <si>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</si>
  <si>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</si>
  <si>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</si>
  <si>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</si>
  <si>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</si>
  <si>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</si>
  <si>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</si>
  <si>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</si>
  <si>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</si>
  <si>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</si>
  <si>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</si>
  <si>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</si>
  <si>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</si>
  <si>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</si>
  <si>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</si>
  <si>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</si>
  <si>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</si>
  <si>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</si>
  <si>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</si>
  <si>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</si>
  <si>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</si>
  <si>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</si>
  <si>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</si>
  <si>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</si>
  <si>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</si>
  <si>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</si>
  <si>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</si>
  <si>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</si>
  <si>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</si>
  <si>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</si>
  <si>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</si>
  <si>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</si>
  <si>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</si>
  <si>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</si>
  <si>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</si>
  <si>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</si>
  <si>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</si>
  <si>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</si>
  <si>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</si>
  <si>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</si>
  <si>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</si>
  <si>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</si>
  <si>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</si>
  <si>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</si>
  <si>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</si>
  <si>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</si>
  <si>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</si>
  <si>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</si>
  <si>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</si>
  <si>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</si>
  <si>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</si>
  <si>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</si>
  <si>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</si>
  <si>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</si>
  <si>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</si>
  <si>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</si>
  <si>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</si>
  <si>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</si>
  <si>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</si>
  <si>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</si>
  <si>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</si>
  <si>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</si>
  <si>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</si>
  <si>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</si>
  <si>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</si>
  <si>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</si>
  <si>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</si>
  <si>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</si>
  <si>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</si>
  <si>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</si>
  <si>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</si>
  <si>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</si>
  <si>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</si>
  <si>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</si>
  <si>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</si>
  <si>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</si>
  <si>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</si>
  <si>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</si>
  <si>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</si>
  <si>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</si>
  <si>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</si>
  <si>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</si>
  <si>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</si>
  <si>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</si>
  <si>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</si>
  <si>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</si>
  <si>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</si>
  <si>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</si>
  <si>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</si>
  <si>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</si>
  <si>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</si>
  <si>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</si>
  <si>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</si>
  <si>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</si>
  <si>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</si>
  <si>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</si>
  <si>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</si>
  <si>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</si>
  <si>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</si>
  <si>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</si>
  <si>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</si>
  <si>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</si>
  <si>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</si>
  <si>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</si>
  <si>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</si>
  <si>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</si>
  <si>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</si>
  <si>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</si>
  <si>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</si>
  <si>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</si>
  <si>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</si>
  <si>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</si>
  <si>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</si>
  <si>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</si>
  <si>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</si>
  <si>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</si>
  <si>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</si>
  <si>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</si>
  <si>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</si>
  <si>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</si>
  <si>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</si>
  <si>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</si>
  <si>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</si>
  <si>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</si>
  <si>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</si>
  <si>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</si>
  <si>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</si>
  <si>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</si>
  <si>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</si>
  <si>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</si>
  <si>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</si>
  <si>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</si>
  <si>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</si>
  <si>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</si>
  <si>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</si>
  <si>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</si>
  <si>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</si>
  <si>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</si>
  <si>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</si>
  <si>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</si>
  <si>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</si>
  <si>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</si>
  <si>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</si>
  <si>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</si>
  <si>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</si>
  <si>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</si>
  <si>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</si>
  <si>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</si>
  <si>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</si>
  <si>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</si>
  <si>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</si>
  <si>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</si>
  <si>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</si>
  <si>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</si>
  <si>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</si>
  <si>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</si>
  <si>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</si>
  <si>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</si>
  <si>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</si>
  <si>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</si>
  <si>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</si>
  <si>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</si>
  <si>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</si>
  <si>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</si>
  <si>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</si>
  <si>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</si>
  <si>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</si>
  <si>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</si>
  <si>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</si>
  <si>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</si>
  <si>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</si>
  <si>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</si>
  <si>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</si>
  <si>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</si>
  <si>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</si>
  <si>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</si>
  <si>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</si>
  <si>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</si>
  <si>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</si>
  <si>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</si>
  <si>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</si>
  <si>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</si>
  <si>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</si>
  <si>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</si>
  <si>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</si>
  <si>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</si>
  <si>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</si>
  <si>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</si>
  <si>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</si>
  <si>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</si>
  <si>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</si>
  <si>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</si>
  <si>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</si>
  <si>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</si>
  <si>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</si>
  <si>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</si>
  <si>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</si>
  <si>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</si>
  <si>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</si>
  <si>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</si>
  <si>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</si>
  <si>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</si>
  <si>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</si>
  <si>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</si>
  <si>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</si>
  <si>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</si>
  <si>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</si>
  <si>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</si>
  <si>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</si>
  <si>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</si>
  <si>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</si>
  <si>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</si>
  <si>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</si>
  <si>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</si>
  <si>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</si>
  <si>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</si>
  <si>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</si>
  <si>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</si>
  <si>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</si>
  <si>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</si>
  <si>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</si>
  <si>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</si>
  <si>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</si>
  <si>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</si>
  <si>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</si>
  <si>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</si>
  <si>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</si>
  <si>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</si>
  <si>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</si>
  <si>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</si>
  <si>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</si>
  <si>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</si>
  <si>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</si>
  <si>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</si>
  <si>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</si>
  <si>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</si>
  <si>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</si>
  <si>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</si>
  <si>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</si>
  <si>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</si>
  <si>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</si>
  <si>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</si>
  <si>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</si>
  <si>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</si>
  <si>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</si>
  <si>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</si>
  <si>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</si>
  <si>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</si>
  <si>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</si>
  <si>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</si>
  <si>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</si>
  <si>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</si>
  <si>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</si>
  <si>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</si>
  <si>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</si>
  <si>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</si>
  <si>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</si>
  <si>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</si>
  <si>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</si>
  <si>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</si>
  <si>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</si>
  <si>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</si>
  <si>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</si>
  <si>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</si>
  <si>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</si>
  <si>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</si>
  <si>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</si>
  <si>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</si>
  <si>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</si>
  <si>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</si>
  <si>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</si>
  <si>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</si>
  <si>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</si>
  <si>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</si>
  <si>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</si>
  <si>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</si>
  <si>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</si>
  <si>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</si>
  <si>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</si>
  <si>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</si>
  <si>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</si>
  <si>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</si>
  <si>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</si>
  <si>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</si>
  <si>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</si>
  <si>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</si>
  <si>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</si>
  <si>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</si>
  <si>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</si>
  <si>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</si>
  <si>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</si>
  <si>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</si>
  <si>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</si>
  <si>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</si>
  <si>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</si>
  <si>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</si>
  <si>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</si>
  <si>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</si>
  <si>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</si>
  <si>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</si>
  <si>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</si>
  <si>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</si>
  <si>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</si>
  <si>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</si>
  <si>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</si>
  <si>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</si>
  <si>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</si>
  <si>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</si>
  <si>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</si>
  <si>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</si>
  <si>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</si>
  <si>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</si>
  <si>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</si>
  <si>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</si>
  <si>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</si>
  <si>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</si>
  <si>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</si>
  <si>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</si>
  <si>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</si>
  <si>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</si>
  <si>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</si>
  <si>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</si>
  <si>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</si>
  <si>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</si>
  <si>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</si>
  <si>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</si>
  <si>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</si>
  <si>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</si>
  <si>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</si>
  <si>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</si>
  <si>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</si>
  <si>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</si>
  <si>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</si>
  <si>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</si>
  <si>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</si>
  <si>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</si>
  <si>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</si>
  <si>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</si>
  <si>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</si>
  <si>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</si>
  <si>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</si>
  <si>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</si>
  <si>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</si>
  <si>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</si>
  <si>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</si>
  <si>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</si>
  <si>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</si>
  <si>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</si>
  <si>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</si>
  <si>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</si>
  <si>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</si>
  <si>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</si>
  <si>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</si>
  <si>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</si>
  <si>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</si>
  <si>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</si>
  <si>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</si>
  <si>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</si>
  <si>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</si>
  <si>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</si>
  <si>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</si>
  <si>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</si>
  <si>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</si>
  <si>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</si>
  <si>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</si>
  <si>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</si>
  <si>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</si>
  <si>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</si>
  <si>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</si>
  <si>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</si>
  <si>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</si>
  <si>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</si>
  <si>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</si>
  <si>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</si>
  <si>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</si>
  <si>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</si>
  <si>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</si>
  <si>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</si>
  <si>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</si>
  <si>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</si>
  <si>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</si>
  <si>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</si>
  <si>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</si>
  <si>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</si>
  <si>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</si>
  <si>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</si>
  <si>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</si>
  <si>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</si>
  <si>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</si>
  <si>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</si>
  <si>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</si>
  <si>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</si>
  <si>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</si>
  <si>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</si>
  <si>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</si>
  <si>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</si>
  <si>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</si>
  <si>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</si>
  <si>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</si>
  <si>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</si>
  <si>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</si>
  <si>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</si>
  <si>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</si>
  <si>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</si>
  <si>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</si>
  <si>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</si>
  <si>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</si>
  <si>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</si>
  <si>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</si>
  <si>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</si>
  <si>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</si>
  <si>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</si>
  <si>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</si>
  <si>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</si>
  <si>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</si>
  <si>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</si>
  <si>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</si>
  <si>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</si>
  <si>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</si>
  <si>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</si>
  <si>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</si>
  <si>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</si>
  <si>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</si>
  <si>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</si>
  <si>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</si>
  <si>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</si>
  <si>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</si>
  <si>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</si>
  <si>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</si>
  <si>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</si>
  <si>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</si>
  <si>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</si>
  <si>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</si>
  <si>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</si>
  <si>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</si>
  <si>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</si>
  <si>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</si>
  <si>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</si>
  <si>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</si>
  <si>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</si>
  <si>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</si>
  <si>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</si>
  <si>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</si>
  <si>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</si>
  <si>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</si>
  <si>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</si>
  <si>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</si>
  <si>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</si>
  <si>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</si>
  <si>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</si>
  <si>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</si>
  <si>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</si>
  <si>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</si>
  <si>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</si>
  <si>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</si>
  <si>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</si>
  <si>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</si>
  <si>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</si>
  <si>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</si>
  <si>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</si>
  <si>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</si>
  <si>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</si>
  <si>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</si>
  <si>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</si>
  <si>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</si>
  <si>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</si>
  <si>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</si>
  <si>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</si>
  <si>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</si>
  <si>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</si>
  <si>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</si>
  <si>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</si>
  <si>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</si>
  <si>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</si>
  <si>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</si>
  <si>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</si>
  <si>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</si>
  <si>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</si>
  <si>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</si>
  <si>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</si>
  <si>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</si>
  <si>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</si>
  <si>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</si>
  <si>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</si>
  <si>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</si>
  <si>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</si>
  <si>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</si>
  <si>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</si>
  <si>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</si>
  <si>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</si>
  <si>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</si>
  <si>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</si>
  <si>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</si>
  <si>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</si>
  <si>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</si>
  <si>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</si>
  <si>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</si>
  <si>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</si>
  <si>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</si>
  <si>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</si>
  <si>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</si>
  <si>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</si>
  <si>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</si>
  <si>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</si>
  <si>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</si>
  <si>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</si>
  <si>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</si>
  <si>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</si>
  <si>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</si>
  <si>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</si>
  <si>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</si>
  <si>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</si>
  <si>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</si>
  <si>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</si>
  <si>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</si>
  <si>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</si>
  <si>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</si>
  <si>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</si>
  <si>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</si>
  <si>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</si>
  <si>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</si>
  <si>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</si>
  <si>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</si>
  <si>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</si>
  <si>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</si>
  <si>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</si>
  <si>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</si>
  <si>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</si>
  <si>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</si>
  <si>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</si>
  <si>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</si>
  <si>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</si>
  <si>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</si>
  <si>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</si>
  <si>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</si>
  <si>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</si>
  <si>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</si>
  <si>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</si>
  <si>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</si>
  <si>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</si>
  <si>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</si>
  <si>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</si>
  <si>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</si>
  <si>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</si>
  <si>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</si>
  <si>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</si>
  <si>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</si>
  <si>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</si>
  <si>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</si>
  <si>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</si>
  <si>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</si>
  <si>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</si>
  <si>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</si>
  <si>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</si>
  <si>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</si>
  <si>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</si>
  <si>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</si>
  <si>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</si>
  <si>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</si>
  <si>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</si>
  <si>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</si>
  <si>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</si>
  <si>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</si>
  <si>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</si>
  <si>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</si>
  <si>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</si>
  <si>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</si>
  <si>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</si>
  <si>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</si>
  <si>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</si>
  <si>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</si>
  <si>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</si>
  <si>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</si>
  <si>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</si>
  <si>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</si>
  <si>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</si>
  <si>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</si>
  <si>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</si>
  <si>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</si>
  <si>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</si>
  <si>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</si>
  <si>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</si>
  <si>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</si>
  <si>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</si>
  <si>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</si>
  <si>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</si>
  <si>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</si>
  <si>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</si>
  <si>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</si>
  <si>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</si>
  <si>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</si>
  <si>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</si>
  <si>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</si>
  <si>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</si>
  <si>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</si>
  <si>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</si>
  <si>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</si>
  <si>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</si>
  <si>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</si>
  <si>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</si>
  <si>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</si>
  <si>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</si>
  <si>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</si>
  <si>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</si>
  <si>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</si>
  <si>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</si>
  <si>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</si>
  <si>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</si>
  <si>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</si>
  <si>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</si>
  <si>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</si>
  <si>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</si>
  <si>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</si>
  <si>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</si>
  <si>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</si>
  <si>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</si>
  <si>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</si>
  <si>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</si>
  <si>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</si>
  <si>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</si>
  <si>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</si>
  <si>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</si>
  <si>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</si>
  <si>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</si>
  <si>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</si>
  <si>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</si>
  <si>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</si>
  <si>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</si>
  <si>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</si>
  <si>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</si>
  <si>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</si>
  <si>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</si>
  <si>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</si>
  <si>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</si>
  <si>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</si>
  <si>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</si>
  <si>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</si>
  <si>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</si>
  <si>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</si>
  <si>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</si>
  <si>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</si>
  <si>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</si>
  <si>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</si>
  <si>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</si>
  <si>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</si>
  <si>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</si>
  <si>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</si>
  <si>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</si>
  <si>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</si>
  <si>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</si>
  <si>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</si>
  <si>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</si>
  <si>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</si>
  <si>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</si>
  <si>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</si>
  <si>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</si>
  <si>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</si>
  <si>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</si>
  <si>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</si>
  <si>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</si>
  <si>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</si>
  <si>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</si>
  <si>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</si>
  <si>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</si>
  <si>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</si>
  <si>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</si>
  <si>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</si>
  <si>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</si>
  <si>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</si>
  <si>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</si>
  <si>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</si>
  <si>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</si>
  <si>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</si>
  <si>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</si>
  <si>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</si>
  <si>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</si>
  <si>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</si>
  <si>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</si>
  <si>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</si>
  <si>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</si>
  <si>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</si>
  <si>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</si>
  <si>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</si>
  <si>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</si>
  <si>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</si>
  <si>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</si>
  <si>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</si>
  <si>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</si>
  <si>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</si>
  <si>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</si>
  <si>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</si>
  <si>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</si>
  <si>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</si>
  <si>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</si>
  <si>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</si>
  <si>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</si>
  <si>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</si>
  <si>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</si>
  <si>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</si>
  <si>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</si>
  <si>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</si>
  <si>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</si>
  <si>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</si>
  <si>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</si>
  <si>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</si>
  <si>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</si>
  <si>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</si>
  <si>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</si>
  <si>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</si>
  <si>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</si>
  <si>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</si>
  <si>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</si>
  <si>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</si>
  <si>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</si>
  <si>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</si>
  <si>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</si>
  <si>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</si>
  <si>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</si>
  <si>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</si>
  <si>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</si>
  <si>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</si>
  <si>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</si>
  <si>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</si>
  <si>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</si>
  <si>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</si>
  <si>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</si>
  <si>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</si>
  <si>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</si>
  <si>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</si>
  <si>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</si>
  <si>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</si>
  <si>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</si>
  <si>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</si>
  <si>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</si>
  <si>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</si>
  <si>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</si>
  <si>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</si>
  <si>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</si>
  <si>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</si>
  <si>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</si>
  <si>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</si>
  <si>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</si>
  <si>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</si>
  <si>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</si>
  <si>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</si>
  <si>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</si>
  <si>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</si>
  <si>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</si>
  <si>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</si>
  <si>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</si>
  <si>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</si>
  <si>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</si>
  <si>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</si>
  <si>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</si>
  <si>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</si>
  <si>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</si>
  <si>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</si>
  <si>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</si>
  <si>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</si>
  <si>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</si>
  <si>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</si>
  <si>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</si>
  <si>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</si>
  <si>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</si>
  <si>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</si>
  <si>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</si>
  <si>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</si>
  <si>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</si>
  <si>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</si>
  <si>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</si>
  <si>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</si>
  <si>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</si>
  <si>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</si>
  <si>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</si>
  <si>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</si>
  <si>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</si>
  <si>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</si>
  <si>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</si>
  <si>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</si>
  <si>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</si>
  <si>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</si>
  <si>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</si>
  <si>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</si>
  <si>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</si>
  <si>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</si>
  <si>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</si>
  <si>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</si>
  <si>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</si>
  <si>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</si>
  <si>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</si>
  <si>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</si>
  <si>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</si>
  <si>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</si>
  <si>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</si>
  <si>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</si>
  <si>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</si>
  <si>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</si>
  <si>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</si>
  <si>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</si>
  <si>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</si>
  <si>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</si>
  <si>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</si>
  <si>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</si>
  <si>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</si>
  <si>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</si>
  <si>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</si>
  <si>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</si>
  <si>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</si>
  <si>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</si>
  <si>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</si>
  <si>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</si>
  <si>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</si>
  <si>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</si>
  <si>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</si>
  <si>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</si>
  <si>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</si>
  <si>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</si>
  <si>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</si>
  <si>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</si>
  <si>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</si>
  <si>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</si>
  <si>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</si>
  <si>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</si>
  <si>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</si>
  <si>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</si>
  <si>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</si>
  <si>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</si>
  <si>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</si>
  <si>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</si>
  <si>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</si>
  <si>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</si>
  <si>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</si>
  <si>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</si>
  <si>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</si>
  <si>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</si>
  <si>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</si>
  <si>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</si>
  <si>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</si>
  <si>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</si>
  <si>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</si>
  <si>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</si>
  <si>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</si>
  <si>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</si>
  <si>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</si>
  <si>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</si>
  <si>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</si>
  <si>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</si>
  <si>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</si>
  <si>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</si>
  <si>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</si>
  <si>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</si>
  <si>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</si>
  <si>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</si>
  <si>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</si>
  <si>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</si>
  <si>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</si>
  <si>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</si>
  <si>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</si>
  <si>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</si>
  <si>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</si>
  <si>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</si>
  <si>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</si>
  <si>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</si>
  <si>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</si>
  <si>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</si>
  <si>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</si>
  <si>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</si>
  <si>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</si>
  <si>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</si>
  <si>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</si>
  <si>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</si>
  <si>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</si>
  <si>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</si>
  <si>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</si>
  <si>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</si>
  <si>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</si>
  <si>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</si>
  <si>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</si>
  <si>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</si>
  <si>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</si>
  <si>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</si>
  <si>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</si>
  <si>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</si>
  <si>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</si>
  <si>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</si>
  <si>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</si>
  <si>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</si>
  <si>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</si>
  <si>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</si>
  <si>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</si>
  <si>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</si>
  <si>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</si>
  <si>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</si>
  <si>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</si>
  <si>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</si>
  <si>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</si>
  <si>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</si>
  <si>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</si>
  <si>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</si>
  <si>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</si>
  <si>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</si>
  <si>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</si>
  <si>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</si>
  <si>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</si>
  <si>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</si>
  <si>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</si>
  <si>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</si>
  <si>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</si>
  <si>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</si>
  <si>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</si>
  <si>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</si>
  <si>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</si>
  <si>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</si>
  <si>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</si>
  <si>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</si>
  <si>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</si>
  <si>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</si>
  <si>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</si>
  <si>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</si>
  <si>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</si>
  <si>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</si>
  <si>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</si>
  <si>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</si>
  <si>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</si>
  <si>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</si>
  <si>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</si>
  <si>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</si>
  <si>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</si>
  <si>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</si>
  <si>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</si>
  <si>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</si>
  <si>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</si>
  <si>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</si>
  <si>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</si>
  <si>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</si>
  <si>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</si>
  <si>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</si>
  <si>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</si>
  <si>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</si>
  <si>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</si>
  <si>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</si>
  <si>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</si>
  <si>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</si>
  <si>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</si>
  <si>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</si>
  <si>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</si>
  <si>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</si>
  <si>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</si>
  <si>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</si>
  <si>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</si>
  <si>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</si>
  <si>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</si>
  <si>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</si>
  <si>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</si>
  <si>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</si>
  <si>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</si>
  <si>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</si>
  <si>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</si>
  <si>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</si>
  <si>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</si>
  <si>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</si>
  <si>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</si>
  <si>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</si>
  <si>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</si>
  <si>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</si>
  <si>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</si>
  <si>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</si>
  <si>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</si>
  <si>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</si>
  <si>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</si>
  <si>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</si>
  <si>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</si>
  <si>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</si>
  <si>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</si>
  <si>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</si>
  <si>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</si>
  <si>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</si>
  <si>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</si>
  <si>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</si>
  <si>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</si>
  <si>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</si>
  <si>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</si>
  <si>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</si>
  <si>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</si>
  <si>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</si>
  <si>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</si>
  <si>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</si>
  <si>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</si>
  <si>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</si>
  <si>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</si>
  <si>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</si>
  <si>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</si>
  <si>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</si>
  <si>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</si>
  <si>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</si>
  <si>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</si>
  <si>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</si>
  <si>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</si>
  <si>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</si>
  <si>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</si>
  <si>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</si>
  <si>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</si>
  <si>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</si>
  <si>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</si>
  <si>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</si>
  <si>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</si>
  <si>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</si>
  <si>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</si>
  <si>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</si>
  <si>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</si>
  <si>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</si>
  <si>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</si>
  <si>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</si>
  <si>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</si>
  <si>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</si>
  <si>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</si>
  <si>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</si>
  <si>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</si>
  <si>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</si>
  <si>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</si>
  <si>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</si>
  <si>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</si>
  <si>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</si>
  <si>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</si>
  <si>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</si>
  <si>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</si>
  <si>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</si>
  <si>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</si>
  <si>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</si>
  <si>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</si>
  <si>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</si>
  <si>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</si>
  <si>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</si>
  <si>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</si>
  <si>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</si>
  <si>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</si>
  <si>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</si>
  <si>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</si>
  <si>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</si>
  <si>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</si>
  <si>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</si>
  <si>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</si>
  <si>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</si>
  <si>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</si>
  <si>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</si>
  <si>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</si>
  <si>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</si>
  <si>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</si>
  <si>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</si>
  <si>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</si>
  <si>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</si>
  <si>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</si>
  <si>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</si>
  <si>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</si>
  <si>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</si>
  <si>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</si>
  <si>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</si>
  <si>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</si>
  <si>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</si>
  <si>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</si>
  <si>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</si>
  <si>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</si>
  <si>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</si>
  <si>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</si>
  <si>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</si>
  <si>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</si>
  <si>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</si>
  <si>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</si>
  <si>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</si>
  <si>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</si>
  <si>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</si>
  <si>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</si>
  <si>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</si>
  <si>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</si>
  <si>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</si>
  <si>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</si>
  <si>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</si>
  <si>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</si>
  <si>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</si>
  <si>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</si>
  <si>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</si>
  <si>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</si>
  <si>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</si>
  <si>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</si>
  <si>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</si>
  <si>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</si>
  <si>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</si>
  <si>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</si>
  <si>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</si>
  <si>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</si>
  <si>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</si>
  <si>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</si>
  <si>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</si>
  <si>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</si>
  <si>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</si>
  <si>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</si>
  <si>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</si>
  <si>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</si>
  <si>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</si>
  <si>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</si>
  <si>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</si>
  <si>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</si>
  <si>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</si>
  <si>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</si>
  <si>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</si>
  <si>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</si>
  <si>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</si>
  <si>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</si>
  <si>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</si>
  <si>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</si>
  <si>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</si>
  <si>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</si>
  <si>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</si>
  <si>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</si>
  <si>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</si>
  <si>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</si>
  <si>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</si>
  <si>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</si>
  <si>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</si>
  <si>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</si>
  <si>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</si>
  <si>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</si>
  <si>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</si>
  <si>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</si>
  <si>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</si>
  <si>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</si>
  <si>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</si>
  <si>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</si>
  <si>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</si>
  <si>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</si>
  <si>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</si>
  <si>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</si>
  <si>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</si>
  <si>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</si>
  <si>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</si>
  <si>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</si>
  <si>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</si>
  <si>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</si>
  <si>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</si>
  <si>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</si>
  <si>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</si>
  <si>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</si>
  <si>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</si>
  <si>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</si>
  <si>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</si>
  <si>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</si>
  <si>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</si>
  <si>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</si>
  <si>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</si>
  <si>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</si>
  <si>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</si>
  <si>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</si>
  <si>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</si>
  <si>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</si>
  <si>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</si>
  <si>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</si>
  <si>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</si>
  <si>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</si>
  <si>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</si>
  <si>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</si>
  <si>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</si>
  <si>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</si>
  <si>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</si>
  <si>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</si>
  <si>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</si>
  <si>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</si>
  <si>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</si>
  <si>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</si>
  <si>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</si>
  <si>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</si>
  <si>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</si>
  <si>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</si>
  <si>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</si>
  <si>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</si>
  <si>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</si>
  <si>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</si>
  <si>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</si>
  <si>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</si>
  <si>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</si>
  <si>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</si>
  <si>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</si>
  <si>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</si>
  <si>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</si>
  <si>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</si>
  <si>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</si>
  <si>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</si>
  <si>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</si>
  <si>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</si>
  <si>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</si>
  <si>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</si>
  <si>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</si>
  <si>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</si>
  <si>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</si>
  <si>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</si>
  <si>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</si>
  <si>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</si>
  <si>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</si>
  <si>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</si>
  <si>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</si>
  <si>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</si>
  <si>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</si>
  <si>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</si>
  <si>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</si>
  <si>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</si>
  <si>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</si>
  <si>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</si>
  <si>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</si>
  <si>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</si>
  <si>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</si>
  <si>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</si>
  <si>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</si>
  <si>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</si>
  <si>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</si>
  <si>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</si>
  <si>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</si>
  <si>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</si>
  <si>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</si>
  <si>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</si>
  <si>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</si>
  <si>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</si>
  <si>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</si>
  <si>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</si>
  <si>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</si>
  <si>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</si>
  <si>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</si>
  <si>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</si>
  <si>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</si>
  <si>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</si>
  <si>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</si>
  <si>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</si>
  <si>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</si>
  <si>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</si>
  <si>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</si>
  <si>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</si>
  <si>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</si>
  <si>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</si>
  <si>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</si>
  <si>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</si>
  <si>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</si>
  <si>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</si>
  <si>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</si>
  <si>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</si>
  <si>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</si>
  <si>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</si>
  <si>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</si>
  <si>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</si>
  <si>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</si>
  <si>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</si>
  <si>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</si>
  <si>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</si>
  <si>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</si>
  <si>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</si>
  <si>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</si>
  <si>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</si>
  <si>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</si>
  <si>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</si>
  <si>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</si>
  <si>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</si>
  <si>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</si>
  <si>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</si>
  <si>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</si>
  <si>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</si>
  <si>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</si>
  <si>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</si>
  <si>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</si>
  <si>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</si>
  <si>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</si>
  <si>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</si>
  <si>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</si>
  <si>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</si>
  <si>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</si>
  <si>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</si>
  <si>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</si>
  <si>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</si>
  <si>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</si>
  <si>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</si>
  <si>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</si>
  <si>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</si>
  <si>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</si>
  <si>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</si>
  <si>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</si>
  <si>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</si>
  <si>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</si>
  <si>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</si>
  <si>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</si>
  <si>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</si>
  <si>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</si>
  <si>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</si>
  <si>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</si>
  <si>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</si>
  <si>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</si>
  <si>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</si>
  <si>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</si>
  <si>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</si>
  <si>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</si>
  <si>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</si>
  <si>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</si>
  <si>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</si>
  <si>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</si>
  <si>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</si>
  <si>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</si>
  <si>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</si>
  <si>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</si>
  <si>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</si>
  <si>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</si>
  <si>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</si>
  <si>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</si>
  <si>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</si>
  <si>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</si>
  <si>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</si>
  <si>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</si>
  <si>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</si>
  <si>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</si>
  <si>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</si>
  <si>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</si>
  <si>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</si>
  <si>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</si>
  <si>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</si>
  <si>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</si>
  <si>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</si>
  <si>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</si>
  <si>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</si>
  <si>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</si>
  <si>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</si>
  <si>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</si>
  <si>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</si>
  <si>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</si>
  <si>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</si>
  <si>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</si>
  <si>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</si>
  <si>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</si>
  <si>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</si>
  <si>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</si>
  <si>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</si>
  <si>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</si>
  <si>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</si>
  <si>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</si>
  <si>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</si>
  <si>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</si>
  <si>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</si>
  <si>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</si>
  <si>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</si>
  <si>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</si>
  <si>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</si>
  <si>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</si>
  <si>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</si>
  <si>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</si>
  <si>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</si>
  <si>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</si>
  <si>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</si>
  <si>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</si>
  <si>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</si>
  <si>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</si>
  <si>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</si>
  <si>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</si>
  <si>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</si>
  <si>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</si>
  <si>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</si>
  <si>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</si>
  <si>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</si>
  <si>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</si>
  <si>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</si>
  <si>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</si>
  <si>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</si>
  <si>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</si>
  <si>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</si>
  <si>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</si>
  <si>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</si>
  <si>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</si>
  <si>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</si>
  <si>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</si>
  <si>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</si>
  <si>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</si>
  <si>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</si>
  <si>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</si>
  <si>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</si>
  <si>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</si>
  <si>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</si>
  <si>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</si>
  <si>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</si>
  <si>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</si>
  <si>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</si>
  <si>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</si>
  <si>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</si>
  <si>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</si>
  <si>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</si>
  <si>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</si>
  <si>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</si>
  <si>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</si>
  <si>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</si>
  <si>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</si>
  <si>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</si>
  <si>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</si>
  <si>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</si>
  <si>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</si>
  <si>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</si>
  <si>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</si>
  <si>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</si>
  <si>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</si>
  <si>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</si>
  <si>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</si>
  <si>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</si>
  <si>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</si>
  <si>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</si>
  <si>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</si>
  <si>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</si>
  <si>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</si>
  <si>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</si>
  <si>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</si>
  <si>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</si>
  <si>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</si>
  <si>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</si>
  <si>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</si>
  <si>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</si>
  <si>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</si>
  <si>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</si>
  <si>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</si>
  <si>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</si>
  <si>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</si>
  <si>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</si>
  <si>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</si>
  <si>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</si>
  <si>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</si>
  <si>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</si>
  <si>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</si>
  <si>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</si>
  <si>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</si>
  <si>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</si>
  <si>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</si>
  <si>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</si>
  <si>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</si>
  <si>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</si>
  <si>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</si>
  <si>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</si>
  <si>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</si>
  <si>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</si>
  <si>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</si>
  <si>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</si>
  <si>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</si>
  <si>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</si>
  <si>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</si>
  <si>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</si>
  <si>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</si>
  <si>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</si>
  <si>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</si>
  <si>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</si>
  <si>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</si>
  <si>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</si>
  <si>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</si>
  <si>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</si>
  <si>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</si>
  <si>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</si>
  <si>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</si>
  <si>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</si>
  <si>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</si>
  <si>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</si>
  <si>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</si>
  <si>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</si>
  <si>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</si>
  <si>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</si>
  <si>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</si>
  <si>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</si>
  <si>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</si>
  <si>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</si>
  <si>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</si>
  <si>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</si>
  <si>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</si>
  <si>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</si>
  <si>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</si>
  <si>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</si>
  <si>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</si>
  <si>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</si>
  <si>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</si>
  <si>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</si>
  <si>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</si>
  <si>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</si>
  <si>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</si>
  <si>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</si>
  <si>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</si>
  <si>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</si>
  <si>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</si>
  <si>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</si>
  <si>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</si>
  <si>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</si>
  <si>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</si>
  <si>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</si>
  <si>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</si>
  <si>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</si>
  <si>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</si>
  <si>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</si>
  <si>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</si>
  <si>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</si>
  <si>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</si>
  <si>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</si>
  <si>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</si>
  <si>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</si>
  <si>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</si>
  <si>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</si>
  <si>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</si>
  <si>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</si>
  <si>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</si>
  <si>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</si>
  <si>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</si>
  <si>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</si>
  <si>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</si>
  <si>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</si>
  <si>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</si>
  <si>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</si>
  <si>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</si>
  <si>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</si>
  <si>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</si>
  <si>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</si>
  <si>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</si>
  <si>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</si>
  <si>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</si>
  <si>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</si>
  <si>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</si>
  <si>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</si>
  <si>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</si>
  <si>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</si>
  <si>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</si>
  <si>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</si>
  <si>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</si>
  <si>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</si>
  <si>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</si>
  <si>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</si>
  <si>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</si>
  <si>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</si>
  <si>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</si>
  <si>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</si>
  <si>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</si>
  <si>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</si>
  <si>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</si>
  <si>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</si>
  <si>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</si>
  <si>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</si>
  <si>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</si>
  <si>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</si>
  <si>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</si>
  <si>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</si>
  <si>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</si>
  <si>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</si>
  <si>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</si>
  <si>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</si>
  <si>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</si>
  <si>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</si>
  <si>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</si>
  <si>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</si>
  <si>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</si>
  <si>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</si>
  <si>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</si>
  <si>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</si>
  <si>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</si>
  <si>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</si>
  <si>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</si>
  <si>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</si>
  <si>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</si>
  <si>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</si>
  <si>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</si>
  <si>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</si>
  <si>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</si>
  <si>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</si>
  <si>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</si>
  <si>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</si>
  <si>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</si>
  <si>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</si>
  <si>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</si>
  <si>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</si>
  <si>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</si>
  <si>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</si>
  <si>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</si>
  <si>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</si>
  <si>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</si>
  <si>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</si>
  <si>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</si>
  <si>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</si>
  <si>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</si>
  <si>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</si>
  <si>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</si>
  <si>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</si>
  <si>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</si>
  <si>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</si>
  <si>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</si>
  <si>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</si>
  <si>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</si>
  <si>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</si>
  <si>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</si>
  <si>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</si>
  <si>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</si>
  <si>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</si>
  <si>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</si>
  <si>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</si>
  <si>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</si>
  <si>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</si>
  <si>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</si>
  <si>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</si>
  <si>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</si>
  <si>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</si>
  <si>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</si>
  <si>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</si>
  <si>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</si>
  <si>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</si>
  <si>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</si>
  <si>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</si>
  <si>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</si>
  <si>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</si>
  <si>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</si>
  <si>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</si>
  <si>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</si>
  <si>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</si>
  <si>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</si>
  <si>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</si>
  <si>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</si>
  <si>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</si>
  <si>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</si>
  <si>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</si>
  <si>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</si>
  <si>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</si>
  <si>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</si>
  <si>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</si>
  <si>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</si>
  <si>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</si>
  <si>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</si>
  <si>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</si>
  <si>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</si>
  <si>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</si>
  <si>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</si>
  <si>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</si>
  <si>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</si>
  <si>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</si>
  <si>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</si>
  <si>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</si>
  <si>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</si>
  <si>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</si>
  <si>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</si>
  <si>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</si>
  <si>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</si>
  <si>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</si>
  <si>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</si>
  <si>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</si>
  <si>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</si>
  <si>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</si>
  <si>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</si>
  <si>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</si>
  <si>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</si>
  <si>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</si>
  <si>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</si>
  <si>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</si>
  <si>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</si>
  <si>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</si>
  <si>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</si>
  <si>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</si>
  <si>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</si>
  <si>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</si>
  <si>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</si>
  <si>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</si>
  <si>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</si>
  <si>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</si>
  <si>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</si>
  <si>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</si>
  <si>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</si>
  <si>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</si>
  <si>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</si>
  <si>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</si>
  <si>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</si>
  <si>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</si>
  <si>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</si>
  <si>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</si>
  <si>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</si>
  <si>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</si>
  <si>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</si>
  <si>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</si>
  <si>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</si>
  <si>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</si>
  <si>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</si>
  <si>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</si>
  <si>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</si>
  <si>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</si>
  <si>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</si>
  <si>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</si>
  <si>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</si>
  <si>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</si>
  <si>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</si>
  <si>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</si>
  <si>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</si>
  <si>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</si>
  <si>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</si>
  <si>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</si>
  <si>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</si>
  <si>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</si>
  <si>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</si>
  <si>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</si>
  <si>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</si>
  <si>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</si>
  <si>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</si>
  <si>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</si>
  <si>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</si>
  <si>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</si>
  <si>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</si>
  <si>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</si>
  <si>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</si>
  <si>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</si>
  <si>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</si>
  <si>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</si>
  <si>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</si>
  <si>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</si>
  <si>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</si>
  <si>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</si>
  <si>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</si>
  <si>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</si>
  <si>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</si>
  <si>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</si>
  <si>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</si>
  <si>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</si>
  <si>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</si>
  <si>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</si>
  <si>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</si>
  <si>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</si>
  <si>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</si>
  <si>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</si>
  <si>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</si>
  <si>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</si>
  <si>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</si>
  <si>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</si>
  <si>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</si>
  <si>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</si>
  <si>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</si>
  <si>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</si>
  <si>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</si>
  <si>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</si>
  <si>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</si>
  <si>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</si>
  <si>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</si>
  <si>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</si>
  <si>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</si>
  <si>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</si>
  <si>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</si>
  <si>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</si>
  <si>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</si>
  <si>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</si>
  <si>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</si>
  <si>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</si>
  <si>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</si>
  <si>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</si>
  <si>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</si>
  <si>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</si>
  <si>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</si>
  <si>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</si>
  <si>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</si>
  <si>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</si>
  <si>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</si>
  <si>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</si>
  <si>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</si>
  <si>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</si>
  <si>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</si>
  <si>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</si>
  <si>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</si>
  <si>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</si>
  <si>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</si>
  <si>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</si>
  <si>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</si>
  <si>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</si>
  <si>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</si>
  <si>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</si>
  <si>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</si>
  <si>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</si>
  <si>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</si>
  <si>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</si>
  <si>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</si>
  <si>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</si>
  <si>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</si>
  <si>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</si>
  <si>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</si>
  <si>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</si>
  <si>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</si>
  <si>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</si>
  <si>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</si>
  <si>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</si>
  <si>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</si>
  <si>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</si>
  <si>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</si>
  <si>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</si>
  <si>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</si>
  <si>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</si>
  <si>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</si>
  <si>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</si>
  <si>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</si>
  <si>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</si>
  <si>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</si>
  <si>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</si>
  <si>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</si>
  <si>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</si>
  <si>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</si>
  <si>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</si>
  <si>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</si>
  <si>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</si>
  <si>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</si>
  <si>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</si>
  <si>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</si>
  <si>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</si>
  <si>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</si>
  <si>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</si>
  <si>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</si>
  <si>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</si>
  <si>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</si>
  <si>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</si>
  <si>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</si>
  <si>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</si>
  <si>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</si>
  <si>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</si>
  <si>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</si>
  <si>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</si>
  <si>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</si>
  <si>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</si>
  <si>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</si>
  <si>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</si>
  <si>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</si>
  <si>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</si>
  <si>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</si>
  <si>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</si>
  <si>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</si>
  <si>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</si>
  <si>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</si>
  <si>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</si>
  <si>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</si>
  <si>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</si>
  <si>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</si>
  <si>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</si>
  <si>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</si>
  <si>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</si>
  <si>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</si>
  <si>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</si>
  <si>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</si>
  <si>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</si>
  <si>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</si>
  <si>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</si>
  <si>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</si>
  <si>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</si>
  <si>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</si>
  <si>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</si>
  <si>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</si>
  <si>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</si>
  <si>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</si>
  <si>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</si>
  <si>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</si>
  <si>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</si>
  <si>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</si>
  <si>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</si>
  <si>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</si>
  <si>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</si>
  <si>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</si>
  <si>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</si>
  <si>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</si>
  <si>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</si>
  <si>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</si>
  <si>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</si>
  <si>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</si>
  <si>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</si>
  <si>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</si>
  <si>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</si>
  <si>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</si>
  <si>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</si>
  <si>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</si>
  <si>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</si>
  <si>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</si>
  <si>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</si>
  <si>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</si>
  <si>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</si>
  <si>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</si>
  <si>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</si>
  <si>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</si>
  <si>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</si>
  <si>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</si>
  <si>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</si>
  <si>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</si>
  <si>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</si>
  <si>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</si>
  <si>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</si>
  <si>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</si>
  <si>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</si>
  <si>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</si>
  <si>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</si>
  <si>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</si>
  <si>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</si>
  <si>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</si>
  <si>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</si>
  <si>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</si>
  <si>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</si>
  <si>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</si>
  <si>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</si>
  <si>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</si>
  <si>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</si>
  <si>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</si>
  <si>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</si>
  <si>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</si>
  <si>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</si>
  <si>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</si>
  <si>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</si>
  <si>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</si>
  <si>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</si>
  <si>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</si>
  <si>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</si>
  <si>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</si>
  <si>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</si>
  <si>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</si>
  <si>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</si>
  <si>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</si>
  <si>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</si>
  <si>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</si>
  <si>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</si>
  <si>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</si>
  <si>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</si>
  <si>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</si>
  <si>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</si>
  <si>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</si>
  <si>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</si>
  <si>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</si>
  <si>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</si>
  <si>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</si>
  <si>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</si>
  <si>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</si>
  <si>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</si>
  <si>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</si>
  <si>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</si>
  <si>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</si>
  <si>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</si>
  <si>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</si>
  <si>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</si>
  <si>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</si>
  <si>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</si>
  <si>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</si>
  <si>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</si>
  <si>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</si>
  <si>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</si>
  <si>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</si>
  <si>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</si>
  <si>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</si>
  <si>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</si>
  <si>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</si>
  <si>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</si>
  <si>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</si>
  <si>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</si>
  <si>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</si>
  <si>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</si>
  <si>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</si>
  <si>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</si>
  <si>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</si>
  <si>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</si>
  <si>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</si>
  <si>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</si>
  <si>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</si>
  <si>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</si>
  <si>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</si>
  <si>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</si>
  <si>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</si>
  <si>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</si>
  <si>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</si>
  <si>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</si>
  <si>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</si>
  <si>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</si>
  <si>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</si>
  <si>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</si>
  <si>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</si>
  <si>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</si>
  <si>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</si>
  <si>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</si>
  <si>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</si>
  <si>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</si>
  <si>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</si>
  <si>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</si>
  <si>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</si>
  <si>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</si>
  <si>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</si>
  <si>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</si>
  <si>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</si>
  <si>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</si>
  <si>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</si>
  <si>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</si>
  <si>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</si>
  <si>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</si>
  <si>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</si>
  <si>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</si>
  <si>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</si>
  <si>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</si>
  <si>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</si>
  <si>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</si>
  <si>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</si>
  <si>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</si>
  <si>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</si>
  <si>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</si>
  <si>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</si>
  <si>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</si>
  <si>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</si>
  <si>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</si>
  <si>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</si>
  <si>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</si>
  <si>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</si>
  <si>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</si>
  <si>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</si>
  <si>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</si>
  <si>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</si>
  <si>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</si>
  <si>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</si>
  <si>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</si>
  <si>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</si>
  <si>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</si>
  <si>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</si>
  <si>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</si>
  <si>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</si>
  <si>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</si>
  <si>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</si>
  <si>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</si>
  <si>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</si>
  <si>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</si>
  <si>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</si>
  <si>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</si>
  <si>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</si>
  <si>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</si>
  <si>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</si>
  <si>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</si>
  <si>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</si>
  <si>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</si>
  <si>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</si>
  <si>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</si>
  <si>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</si>
  <si>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</si>
  <si>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</si>
  <si>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</si>
  <si>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</si>
  <si>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</si>
  <si>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</si>
  <si>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</si>
  <si>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</si>
  <si>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</si>
  <si>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</si>
  <si>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</si>
  <si>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</si>
  <si>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</si>
  <si>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</si>
  <si>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</si>
  <si>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</si>
  <si>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</si>
  <si>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</si>
  <si>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</si>
  <si>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</si>
  <si>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</si>
  <si>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</si>
  <si>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</si>
  <si>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</si>
  <si>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</si>
  <si>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</si>
  <si>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</si>
  <si>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</si>
  <si>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</si>
  <si>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</si>
  <si>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</si>
  <si>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</si>
  <si>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</si>
  <si>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</si>
  <si>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</si>
  <si>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</si>
  <si>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</si>
  <si>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</si>
  <si>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</si>
  <si>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</si>
  <si>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</si>
  <si>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</si>
  <si>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</si>
  <si>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</si>
  <si>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</si>
  <si>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</si>
  <si>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</si>
  <si>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</si>
  <si>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</si>
  <si>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</si>
  <si>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</si>
  <si>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</si>
  <si>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</si>
  <si>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</si>
  <si>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</si>
  <si>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</si>
  <si>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</si>
  <si>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</si>
  <si>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</si>
  <si>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</si>
  <si>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</si>
  <si>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</si>
  <si>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</si>
  <si>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</si>
  <si>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</si>
  <si>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</si>
  <si>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</si>
  <si>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</si>
  <si>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</si>
  <si>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</si>
  <si>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</si>
  <si>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</si>
  <si>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</si>
  <si>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</si>
  <si>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</si>
  <si>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</si>
  <si>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</si>
  <si>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</si>
  <si>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</si>
  <si>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</si>
  <si>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</si>
  <si>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</si>
  <si>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</si>
  <si>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</si>
  <si>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</si>
  <si>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</si>
  <si>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</si>
  <si>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</si>
  <si>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</si>
  <si>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</si>
  <si>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</si>
  <si>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</si>
  <si>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</si>
  <si>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</si>
  <si>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</si>
  <si>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</si>
  <si>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</si>
  <si>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</si>
  <si>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</si>
  <si>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</si>
  <si>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</si>
  <si>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</si>
  <si>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</si>
  <si>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</si>
  <si>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</si>
  <si>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</si>
  <si>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</si>
  <si>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</si>
  <si>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</si>
  <si>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</si>
  <si>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</si>
  <si>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</si>
  <si>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</si>
  <si>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</si>
  <si>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</si>
  <si>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</si>
  <si>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</si>
  <si>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</si>
  <si>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</si>
  <si>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</si>
  <si>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</si>
  <si>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</si>
  <si>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</si>
  <si>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</si>
  <si>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</si>
  <si>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</si>
  <si>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</si>
  <si>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</si>
  <si>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</si>
  <si>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</si>
  <si>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</si>
  <si>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</si>
  <si>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</si>
  <si>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</si>
  <si>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</si>
  <si>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</si>
  <si>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</si>
  <si>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</si>
  <si>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</si>
  <si>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</si>
  <si>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</si>
  <si>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</si>
  <si>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</si>
  <si>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</si>
  <si>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</si>
  <si>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</si>
  <si>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</si>
  <si>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</si>
  <si>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</si>
  <si>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</si>
  <si>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</si>
  <si>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</si>
  <si>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</si>
  <si>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</si>
  <si>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</si>
  <si>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</si>
  <si>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</si>
  <si>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</si>
  <si>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</si>
  <si>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</si>
  <si>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</si>
  <si>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</si>
  <si>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</si>
  <si>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</si>
  <si>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</si>
  <si>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</si>
  <si>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</si>
  <si>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</si>
  <si>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</si>
  <si>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</si>
  <si>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</si>
  <si>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</si>
  <si>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</si>
  <si>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</si>
  <si>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</si>
  <si>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</si>
  <si>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</si>
  <si>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</si>
  <si>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</si>
  <si>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</si>
  <si>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</si>
  <si>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</si>
  <si>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</si>
  <si>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</si>
  <si>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</si>
  <si>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</si>
  <si>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</si>
  <si>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</si>
  <si>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</si>
  <si>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</si>
  <si>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</si>
  <si>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</si>
  <si>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</si>
  <si>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</si>
  <si>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</si>
  <si>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</si>
  <si>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</si>
  <si>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</si>
  <si>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</si>
  <si>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</si>
  <si>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</si>
  <si>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</si>
  <si>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</si>
  <si>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</si>
  <si>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</si>
  <si>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</si>
  <si>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</si>
  <si>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</si>
  <si>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</si>
  <si>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</si>
  <si>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</si>
  <si>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</si>
  <si>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</si>
  <si>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</si>
  <si>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</si>
  <si>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</si>
  <si>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</si>
  <si>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</si>
  <si>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</si>
  <si>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</si>
  <si>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</si>
  <si>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</si>
  <si>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</si>
  <si>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</si>
  <si>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</si>
  <si>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</si>
  <si>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</si>
  <si>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</si>
  <si>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</si>
  <si>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</si>
  <si>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</si>
  <si>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</si>
  <si>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</si>
  <si>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</si>
  <si>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</si>
  <si>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</si>
  <si>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</si>
  <si>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</si>
  <si>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</si>
  <si>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</si>
  <si>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</si>
  <si>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</si>
  <si>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</si>
  <si>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</si>
  <si>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</si>
  <si>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</si>
  <si>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</si>
  <si>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</si>
  <si>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</si>
  <si>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</si>
  <si>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</si>
  <si>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</si>
  <si>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</si>
  <si>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</si>
  <si>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</si>
  <si>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</si>
  <si>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</si>
  <si>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</si>
  <si>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</si>
  <si>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</si>
  <si>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</si>
  <si>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</si>
  <si>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</si>
  <si>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</si>
  <si>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</si>
  <si>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</si>
  <si>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</si>
  <si>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</si>
  <si>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</si>
  <si>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</si>
  <si>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</si>
  <si>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</si>
  <si>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</si>
  <si>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</si>
  <si>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</si>
  <si>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</si>
  <si>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</si>
  <si>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</si>
  <si>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</si>
  <si>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</si>
  <si>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</si>
  <si>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</si>
  <si>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</si>
  <si>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</si>
  <si>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</si>
  <si>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</si>
  <si>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</si>
  <si>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</si>
  <si>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</si>
  <si>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</si>
  <si>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</si>
  <si>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</si>
  <si>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</si>
  <si>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</si>
  <si>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</si>
  <si>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</si>
  <si>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</si>
  <si>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</si>
  <si>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</si>
  <si>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</si>
  <si>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</si>
  <si>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</si>
  <si>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</si>
  <si>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</si>
  <si>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</si>
  <si>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</si>
  <si>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</si>
  <si>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</si>
  <si>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</si>
  <si>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</si>
  <si>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</si>
  <si>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</si>
  <si>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</si>
  <si>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</si>
  <si>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</si>
  <si>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</si>
  <si>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</si>
  <si>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</si>
  <si>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</si>
  <si>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</si>
  <si>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</si>
  <si>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</si>
  <si>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</si>
  <si>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</si>
  <si>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</si>
  <si>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</si>
  <si>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</si>
  <si>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</si>
  <si>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</si>
  <si>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</si>
  <si>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</si>
  <si>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</si>
  <si>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</si>
  <si>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</si>
  <si>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</si>
  <si>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</si>
  <si>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</si>
  <si>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</si>
  <si>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</si>
  <si>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</si>
  <si>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</si>
  <si>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</si>
  <si>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</si>
  <si>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</si>
  <si>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</si>
  <si>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</si>
  <si>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</si>
  <si>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</si>
  <si>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</si>
  <si>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</si>
  <si>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</si>
  <si>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</si>
  <si>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</si>
  <si>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</si>
  <si>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</si>
  <si>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</si>
  <si>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</si>
  <si>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</si>
  <si>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</si>
  <si>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</si>
  <si>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</si>
  <si>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</si>
  <si>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</si>
  <si>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</si>
  <si>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</si>
  <si>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</si>
  <si>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</si>
  <si>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</si>
  <si>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</si>
  <si>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</si>
  <si>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</si>
  <si>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</si>
  <si>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</si>
  <si>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</si>
  <si>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</si>
  <si>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</si>
  <si>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</si>
  <si>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</si>
  <si>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</si>
  <si>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</si>
  <si>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</si>
  <si>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</si>
  <si>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</si>
  <si>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</si>
  <si>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</si>
  <si>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</si>
  <si>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</si>
  <si>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</si>
  <si>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</si>
  <si>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</si>
  <si>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</si>
  <si>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</si>
  <si>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</si>
  <si>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</si>
  <si>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</si>
  <si>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</si>
  <si>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</si>
  <si>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</si>
  <si>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</si>
  <si>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</si>
  <si>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</si>
  <si>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</si>
  <si>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</si>
  <si>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</si>
  <si>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</si>
  <si>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</si>
  <si>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</si>
  <si>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</si>
  <si>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</si>
  <si>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</si>
  <si>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</si>
  <si>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</si>
  <si>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</si>
  <si>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</si>
  <si>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</si>
  <si>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</si>
  <si>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</si>
  <si>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</si>
  <si>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</si>
  <si>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</si>
  <si>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</si>
  <si>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</si>
  <si>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</si>
  <si>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</si>
  <si>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</si>
  <si>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</si>
  <si>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</si>
  <si>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</si>
  <si>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</si>
  <si>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</si>
  <si>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</si>
  <si>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</si>
  <si>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</si>
  <si>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</si>
  <si>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</si>
  <si>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</si>
  <si>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</si>
  <si>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</si>
  <si>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</si>
  <si>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</si>
  <si>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</si>
  <si>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</si>
  <si>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</si>
  <si>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</si>
  <si>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</si>
  <si>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</si>
  <si>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</si>
  <si>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</si>
  <si>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</si>
  <si>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</si>
  <si>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</si>
  <si>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</si>
  <si>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</si>
  <si>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</si>
  <si>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</si>
  <si>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</si>
  <si>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</si>
  <si>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</si>
  <si>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</si>
  <si>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</si>
  <si>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</si>
  <si>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</si>
  <si>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</si>
  <si>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</si>
  <si>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</si>
  <si>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</si>
  <si>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</si>
  <si>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</si>
  <si>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</si>
  <si>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</si>
  <si>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</si>
  <si>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</si>
  <si>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</si>
  <si>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</si>
  <si>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</si>
  <si>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</si>
  <si>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</si>
  <si>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</si>
  <si>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</si>
  <si>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</si>
  <si>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</si>
  <si>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</si>
  <si>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</si>
  <si>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</si>
  <si>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</si>
  <si>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</si>
  <si>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</si>
  <si>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</si>
  <si>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</si>
  <si>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</si>
  <si>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</si>
  <si>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</si>
  <si>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</si>
  <si>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</si>
  <si>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</si>
  <si>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</si>
  <si>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</si>
  <si>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</si>
  <si>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</si>
  <si>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</si>
  <si>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</si>
  <si>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</si>
  <si>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</si>
  <si>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</si>
  <si>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</si>
  <si>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</si>
  <si>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</si>
  <si>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</si>
  <si>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</si>
  <si>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</si>
  <si>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</si>
  <si>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</si>
  <si>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</si>
  <si>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</si>
  <si>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</si>
  <si>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</si>
  <si>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</si>
  <si>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</si>
  <si>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</si>
  <si>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</si>
  <si>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</si>
  <si>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</si>
  <si>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</si>
  <si>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</si>
  <si>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</si>
  <si>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</si>
  <si>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</si>
  <si>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</si>
  <si>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</si>
  <si>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</si>
  <si>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</si>
  <si>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</si>
  <si>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</si>
  <si>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</si>
  <si>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</si>
  <si>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</si>
  <si>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</si>
  <si>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</si>
  <si>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</si>
  <si>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</si>
  <si>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</si>
  <si>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</si>
  <si>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</si>
  <si>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</si>
  <si>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</si>
  <si>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</si>
  <si>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</si>
  <si>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</si>
  <si>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</si>
  <si>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</si>
  <si>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</si>
  <si>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</si>
  <si>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</si>
  <si>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</si>
  <si>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</si>
  <si>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</si>
  <si>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</si>
  <si>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</si>
  <si>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</si>
  <si>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</si>
  <si>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</si>
  <si>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</si>
  <si>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</si>
  <si>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</si>
  <si>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</si>
  <si>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</si>
  <si>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</si>
  <si>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</si>
  <si>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</si>
  <si>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</si>
  <si>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</si>
  <si>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</si>
  <si>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</si>
  <si>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</si>
  <si>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</si>
  <si>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</si>
  <si>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</si>
  <si>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</si>
  <si>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</si>
  <si>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</si>
  <si>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</si>
  <si>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</si>
  <si>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</si>
  <si>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</si>
  <si>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</si>
  <si>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</si>
  <si>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</si>
  <si>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</si>
  <si>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</si>
  <si>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</si>
  <si>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</si>
  <si>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</si>
  <si>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</si>
  <si>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</si>
  <si>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</si>
  <si>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</si>
  <si>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</si>
  <si>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</si>
  <si>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</si>
  <si>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</si>
  <si>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</si>
  <si>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</si>
  <si>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</si>
  <si>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</si>
  <si>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</si>
  <si>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</si>
  <si>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</si>
  <si>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</si>
  <si>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</si>
  <si>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</si>
  <si>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</si>
  <si>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</si>
  <si>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</si>
  <si>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</si>
  <si>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</si>
  <si>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</si>
  <si>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</si>
  <si>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</si>
  <si>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</si>
  <si>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</si>
  <si>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</si>
  <si>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</si>
  <si>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</si>
  <si>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</si>
  <si>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</si>
  <si>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</si>
  <si>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</si>
  <si>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</si>
  <si>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</si>
  <si>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</si>
  <si>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</si>
  <si>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</si>
  <si>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</si>
  <si>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</si>
  <si>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</si>
  <si>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</si>
  <si>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</si>
  <si>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</si>
  <si>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</si>
  <si>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</si>
  <si>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</si>
  <si>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</si>
  <si>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</si>
  <si>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</si>
  <si>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</si>
  <si>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</si>
  <si>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</si>
  <si>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</si>
  <si>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</si>
  <si>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</si>
  <si>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</si>
  <si>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</si>
  <si>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</si>
  <si>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</si>
  <si>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</si>
  <si>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</si>
  <si>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</si>
  <si>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</si>
  <si>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</si>
  <si>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</si>
  <si>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</si>
  <si>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</si>
  <si>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</si>
  <si>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</si>
  <si>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</si>
  <si>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</si>
  <si>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</si>
  <si>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</si>
  <si>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</si>
  <si>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</si>
  <si>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</si>
  <si>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</si>
  <si>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</si>
  <si>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</si>
  <si>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</si>
  <si>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</si>
  <si>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</si>
  <si>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</si>
  <si>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</si>
  <si>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</si>
  <si>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</si>
  <si>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</si>
  <si>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</si>
  <si>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</si>
  <si>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</si>
  <si>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</si>
  <si>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</si>
  <si>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</si>
  <si>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</si>
  <si>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</si>
  <si>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</si>
  <si>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</si>
  <si>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</si>
  <si>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</si>
  <si>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</si>
  <si>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</si>
  <si>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</si>
  <si>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</si>
  <si>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</si>
  <si>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</si>
  <si>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</si>
  <si>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</si>
  <si>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</si>
  <si>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</si>
  <si>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</si>
  <si>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</si>
  <si>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</si>
  <si>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</si>
  <si>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</si>
  <si>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</si>
  <si>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</si>
  <si>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</si>
  <si>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</si>
  <si>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</si>
  <si>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</si>
  <si>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</si>
  <si>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</si>
  <si>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</si>
  <si>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</si>
  <si>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</si>
  <si>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</si>
  <si>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</si>
  <si>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</si>
  <si>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</si>
  <si>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</si>
  <si>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</si>
  <si>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</si>
  <si>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</si>
  <si>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</si>
  <si>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</si>
  <si>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</si>
  <si>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</si>
  <si>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</si>
  <si>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</si>
  <si>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</si>
  <si>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</si>
  <si>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</si>
  <si>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</si>
  <si>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</si>
  <si>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</si>
  <si>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</si>
  <si>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</si>
  <si>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</si>
  <si>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</si>
  <si>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</si>
  <si>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</si>
  <si>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</si>
  <si>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</si>
  <si>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</si>
  <si>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</si>
  <si>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</si>
  <si>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</si>
  <si>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</si>
  <si>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</si>
  <si>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</si>
  <si>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</si>
  <si>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</si>
  <si>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</si>
  <si>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</si>
  <si>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</si>
  <si>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</si>
  <si>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</si>
  <si>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</si>
  <si>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</si>
  <si>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</si>
  <si>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</si>
  <si>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</si>
  <si>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</si>
  <si>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</si>
  <si>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</si>
  <si>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</si>
  <si>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</si>
  <si>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</si>
  <si>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</si>
  <si>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</si>
  <si>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</si>
  <si>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</si>
  <si>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</si>
  <si>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</si>
  <si>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</si>
  <si>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</si>
  <si>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</si>
  <si>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</si>
  <si>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</si>
  <si>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</si>
  <si>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</si>
  <si>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</si>
  <si>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</si>
  <si>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</si>
  <si>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</si>
  <si>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</si>
  <si>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</si>
  <si>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</si>
  <si>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</si>
  <si>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</si>
  <si>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</si>
  <si>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</si>
  <si>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</si>
  <si>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</si>
  <si>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</si>
  <si>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</si>
  <si>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</si>
  <si>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</si>
  <si>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</si>
  <si>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</si>
  <si>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</si>
  <si>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</si>
  <si>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</si>
  <si>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</si>
  <si>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</si>
  <si>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</si>
  <si>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</si>
  <si>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</si>
  <si>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</si>
  <si>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</si>
  <si>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</si>
  <si>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</si>
  <si>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</si>
  <si>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</si>
  <si>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</si>
  <si>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</si>
  <si>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</si>
  <si>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</si>
  <si>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</si>
  <si>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</si>
  <si>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</si>
  <si>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</si>
  <si>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</si>
  <si>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</si>
  <si>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</si>
  <si>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</si>
  <si>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</si>
  <si>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</si>
  <si>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</si>
  <si>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</si>
  <si>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</si>
  <si>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</si>
  <si>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</si>
  <si>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</si>
  <si>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</si>
  <si>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</si>
  <si>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</si>
  <si>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</si>
  <si>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</si>
  <si>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</si>
  <si>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</si>
  <si>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</si>
  <si>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</si>
  <si>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</si>
  <si>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</si>
  <si>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</si>
  <si>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</si>
  <si>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</si>
  <si>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</si>
  <si>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</si>
  <si>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</si>
  <si>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</si>
  <si>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</si>
  <si>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</si>
  <si>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</si>
  <si>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</si>
  <si>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</si>
  <si>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</si>
  <si>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</si>
  <si>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</si>
  <si>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</si>
  <si>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</si>
  <si>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</si>
  <si>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</si>
  <si>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</si>
  <si>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</si>
  <si>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</si>
  <si>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</si>
  <si>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</si>
  <si>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</si>
  <si>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</si>
  <si>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</si>
  <si>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</si>
  <si>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</si>
  <si>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</si>
  <si>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</si>
  <si>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</si>
  <si>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</si>
  <si>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</si>
  <si>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</si>
  <si>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</si>
  <si>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</si>
  <si>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</si>
  <si>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</si>
  <si>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</si>
  <si>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</si>
  <si>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</si>
  <si>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</si>
  <si>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</si>
  <si>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</si>
  <si>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</si>
  <si>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</si>
  <si>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</si>
  <si>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</si>
  <si>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</si>
  <si>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</si>
  <si>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</si>
  <si>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</si>
  <si>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</si>
  <si>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</si>
  <si>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</si>
  <si>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</si>
  <si>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</si>
  <si>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</si>
  <si>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</si>
  <si>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</si>
  <si>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</si>
  <si>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</si>
  <si>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</si>
  <si>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</si>
  <si>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</si>
  <si>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</si>
  <si>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</si>
  <si>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</si>
  <si>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</si>
  <si>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</si>
  <si>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</si>
  <si>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</si>
  <si>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</si>
  <si>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</si>
  <si>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</si>
  <si>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</si>
  <si>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</si>
  <si>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</si>
  <si>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</si>
  <si>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</si>
  <si>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</si>
  <si>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</si>
  <si>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</si>
  <si>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</si>
  <si>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</si>
  <si>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</si>
  <si>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</si>
  <si>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</si>
  <si>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</si>
  <si>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</si>
  <si>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</si>
  <si>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</si>
  <si>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</si>
  <si>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</si>
  <si>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</si>
  <si>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</si>
  <si>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</si>
  <si>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</si>
  <si>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</si>
  <si>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</si>
  <si>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</si>
  <si>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</si>
  <si>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</si>
  <si>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</si>
  <si>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</si>
  <si>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</si>
  <si>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</si>
  <si>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</si>
  <si>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</si>
  <si>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</si>
  <si>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</si>
  <si>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</si>
  <si>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</si>
  <si>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</si>
  <si>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</si>
  <si>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</si>
  <si>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</si>
  <si>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</si>
  <si>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</si>
  <si>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</si>
  <si>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</si>
  <si>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</si>
  <si>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</si>
  <si>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</si>
  <si>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</si>
  <si>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</si>
  <si>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</si>
  <si>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</si>
  <si>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</si>
  <si>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</si>
  <si>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</si>
  <si>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</si>
  <si>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</si>
  <si>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</si>
  <si>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</si>
  <si>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</si>
  <si>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</si>
  <si>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</si>
  <si>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</si>
  <si>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</si>
  <si>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</si>
  <si>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</si>
  <si>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</si>
  <si>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</si>
  <si>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</si>
  <si>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</si>
  <si>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</si>
  <si>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</si>
  <si>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</si>
  <si>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</si>
  <si>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</si>
  <si>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</si>
  <si>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</si>
  <si>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</si>
  <si>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</si>
  <si>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</si>
  <si>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</si>
  <si>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</si>
  <si>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</si>
  <si>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</si>
  <si>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</si>
  <si>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</si>
  <si>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</si>
  <si>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</si>
  <si>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</si>
  <si>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</si>
  <si>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</si>
  <si>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</si>
  <si>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</si>
  <si>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</si>
  <si>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</si>
  <si>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</si>
  <si>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</si>
  <si>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</si>
  <si>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</si>
  <si>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</si>
  <si>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</si>
  <si>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</si>
  <si>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</si>
  <si>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</si>
  <si>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</si>
  <si>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</si>
  <si>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</si>
  <si>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</si>
  <si>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</si>
  <si>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</si>
  <si>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</si>
  <si>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</si>
  <si>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</si>
  <si>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</si>
  <si>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</si>
  <si>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</si>
  <si>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</si>
  <si>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</si>
  <si>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</si>
  <si>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</si>
  <si>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</si>
  <si>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</si>
  <si>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</si>
  <si>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</si>
  <si>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</si>
  <si>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</si>
  <si>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</si>
  <si>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</si>
  <si>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</si>
  <si>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</si>
  <si>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</si>
  <si>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</si>
  <si>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</si>
  <si>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</si>
  <si>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</si>
  <si>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</si>
  <si>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</si>
  <si>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</si>
  <si>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</si>
  <si>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</si>
  <si>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</si>
  <si>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</si>
  <si>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</si>
  <si>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</si>
  <si>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</si>
  <si>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</si>
  <si>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</si>
  <si>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</si>
  <si>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</si>
  <si>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</si>
  <si>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</si>
  <si>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</si>
  <si>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</si>
  <si>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</si>
  <si>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</si>
  <si>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</si>
  <si>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</si>
  <si>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</si>
  <si>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</si>
  <si>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</si>
  <si>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</si>
  <si>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</si>
  <si>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</si>
  <si>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</si>
  <si>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</si>
  <si>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</si>
  <si>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</si>
  <si>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</si>
  <si>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</si>
  <si>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</si>
  <si>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</si>
  <si>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</si>
  <si>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</si>
  <si>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</si>
  <si>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</si>
  <si>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</si>
  <si>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</si>
  <si>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</si>
  <si>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</si>
  <si>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</si>
  <si>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</si>
  <si>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</si>
  <si>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</si>
  <si>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</si>
  <si>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</si>
  <si>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</si>
  <si>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</si>
  <si>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</si>
  <si>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</si>
  <si>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</si>
  <si>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</si>
  <si>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</si>
  <si>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</si>
  <si>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</si>
  <si>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</si>
  <si>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</si>
  <si>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</si>
  <si>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</si>
  <si>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</si>
  <si>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</si>
  <si>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</si>
  <si>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</si>
  <si>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</si>
  <si>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</si>
  <si>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</si>
  <si>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</si>
  <si>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</si>
  <si>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</si>
  <si>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</si>
  <si>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</si>
  <si>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</si>
  <si>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</si>
  <si>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</si>
  <si>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</si>
  <si>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</si>
  <si>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</si>
  <si>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</si>
  <si>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</si>
  <si>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</si>
  <si>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</si>
  <si>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</si>
  <si>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</si>
  <si>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</si>
  <si>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</si>
  <si>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</si>
  <si>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</si>
  <si>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</si>
  <si>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</si>
  <si>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</si>
  <si>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</si>
  <si>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</si>
  <si>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</si>
  <si>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</si>
  <si>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</si>
  <si>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</si>
  <si>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</si>
  <si>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</si>
  <si>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</si>
  <si>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</si>
  <si>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</si>
  <si>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</si>
  <si>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</si>
  <si>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</si>
  <si>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</si>
  <si>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</si>
  <si>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</si>
  <si>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</si>
  <si>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</si>
  <si>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</si>
  <si>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</si>
  <si>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</si>
  <si>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</si>
  <si>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</si>
  <si>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</si>
  <si>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</si>
  <si>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</si>
  <si>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</si>
  <si>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</si>
  <si>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</si>
  <si>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</si>
  <si>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</si>
  <si>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</si>
  <si>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</si>
  <si>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</si>
  <si>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</si>
  <si>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</si>
  <si>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</si>
  <si>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</si>
  <si>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</si>
  <si>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</si>
  <si>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</si>
  <si>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</si>
  <si>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</si>
  <si>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</si>
  <si>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</si>
  <si>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</si>
  <si>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</si>
  <si>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</si>
  <si>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</si>
  <si>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</si>
  <si>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</si>
  <si>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</si>
  <si>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</si>
  <si>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</si>
  <si>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</si>
  <si>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</si>
  <si>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</si>
  <si>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</si>
  <si>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</si>
  <si>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</si>
  <si>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</si>
  <si>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</si>
  <si>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</si>
  <si>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</si>
  <si>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</si>
  <si>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</si>
  <si>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</si>
  <si>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</si>
  <si>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</si>
  <si>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</si>
  <si>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</si>
  <si>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</si>
  <si>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</si>
  <si>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</si>
  <si>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</si>
  <si>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</si>
  <si>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</si>
  <si>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</si>
  <si>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</si>
  <si>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</si>
  <si>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</si>
  <si>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</si>
  <si>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</si>
  <si>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</si>
  <si>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</si>
  <si>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</si>
  <si>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</si>
  <si>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</si>
  <si>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</si>
  <si>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</si>
  <si>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</si>
  <si>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</si>
  <si>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</si>
  <si>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</si>
  <si>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</si>
  <si>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</si>
  <si>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</si>
  <si>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</si>
  <si>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</si>
  <si>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</si>
  <si>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</si>
  <si>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</si>
  <si>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</si>
  <si>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</si>
  <si>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</si>
  <si>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</si>
  <si>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</si>
  <si>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</si>
  <si>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</si>
  <si>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</si>
  <si>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</si>
  <si>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</si>
  <si>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</si>
  <si>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</si>
  <si>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</si>
  <si>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</si>
  <si>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</si>
  <si>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</si>
  <si>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</si>
  <si>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</si>
  <si>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</si>
  <si>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</si>
  <si>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</si>
  <si>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</si>
  <si>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</si>
  <si>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</si>
  <si>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</si>
  <si>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</si>
  <si>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</si>
  <si>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</si>
  <si>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</si>
  <si>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</si>
  <si>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</si>
  <si>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</si>
  <si>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</si>
  <si>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</si>
  <si>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</si>
  <si>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</si>
  <si>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</si>
  <si>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</si>
  <si>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</si>
  <si>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</si>
  <si>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</si>
  <si>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</si>
  <si>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</si>
  <si>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</si>
  <si>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</si>
  <si>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</si>
  <si>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</si>
  <si>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</si>
  <si>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</si>
  <si>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</si>
  <si>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</si>
  <si>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</si>
  <si>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</si>
  <si>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</si>
  <si>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</si>
  <si>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</si>
  <si>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</si>
  <si>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</si>
  <si>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</si>
  <si>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</si>
  <si>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</si>
  <si>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</si>
  <si>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</si>
  <si>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</si>
  <si>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</si>
  <si>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</si>
  <si>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</si>
  <si>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</si>
  <si>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</si>
  <si>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</si>
  <si>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</si>
  <si>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</si>
  <si>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</si>
  <si>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</si>
  <si>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</si>
  <si>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</si>
  <si>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</si>
  <si>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</si>
  <si>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</si>
  <si>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</si>
  <si>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</si>
  <si>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</si>
  <si>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</si>
  <si>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</si>
  <si>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</si>
  <si>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</si>
  <si>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</si>
  <si>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</si>
  <si>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</si>
  <si>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</si>
  <si>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</si>
  <si>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</si>
  <si>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</si>
  <si>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</si>
  <si>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</si>
  <si>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</si>
  <si>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</si>
  <si>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</si>
  <si>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</si>
  <si>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</si>
  <si>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</si>
  <si>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</si>
  <si>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</si>
  <si>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</si>
  <si>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</si>
  <si>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</si>
  <si>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</si>
  <si>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</si>
  <si>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</si>
  <si>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</si>
  <si>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</si>
  <si>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</si>
  <si>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</si>
  <si>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</si>
  <si>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</si>
  <si>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</si>
  <si>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</si>
  <si>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</si>
  <si>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</si>
  <si>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</si>
  <si>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</si>
  <si>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</si>
  <si>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</si>
  <si>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</si>
  <si>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</si>
  <si>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</si>
  <si>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</si>
  <si>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</si>
  <si>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</si>
  <si>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</si>
  <si>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</si>
  <si>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</si>
  <si>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</si>
  <si>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</si>
  <si>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</si>
  <si>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</si>
  <si>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</si>
  <si>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</si>
  <si>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</si>
  <si>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</si>
  <si>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</si>
  <si>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</si>
  <si>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</si>
  <si>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</si>
  <si>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</si>
  <si>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</si>
  <si>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</si>
  <si>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</si>
  <si>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</si>
  <si>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</si>
  <si>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</si>
  <si>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</si>
  <si>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</si>
  <si>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</si>
  <si>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</si>
  <si>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</si>
  <si>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</si>
  <si>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</si>
  <si>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</si>
  <si>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</si>
  <si>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</si>
  <si>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</si>
  <si>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</si>
  <si>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</si>
  <si>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</si>
  <si>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</si>
  <si>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</si>
  <si>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</si>
  <si>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</si>
  <si>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</si>
  <si>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</si>
  <si>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</si>
  <si>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</si>
  <si>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</si>
  <si>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</si>
  <si>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</si>
  <si>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</si>
  <si>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</si>
  <si>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</si>
  <si>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</si>
  <si>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</si>
  <si>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</si>
  <si>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</si>
  <si>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</si>
  <si>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</si>
  <si>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</si>
  <si>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</si>
  <si>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</si>
  <si>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</si>
  <si>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</si>
  <si>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</si>
  <si>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</si>
  <si>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</si>
  <si>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</si>
  <si>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</si>
  <si>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</si>
  <si>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</si>
  <si>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</si>
  <si>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</si>
  <si>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</si>
  <si>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</si>
  <si>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</si>
  <si>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</si>
  <si>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</si>
  <si>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</si>
  <si>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</si>
  <si>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</si>
  <si>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</si>
  <si>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</si>
  <si>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</si>
  <si>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</si>
  <si>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</si>
  <si>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</si>
  <si>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</si>
  <si>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</si>
  <si>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</si>
  <si>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</si>
  <si>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</si>
  <si>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</si>
  <si>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</si>
  <si>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</si>
  <si>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</si>
  <si>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</si>
  <si>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</si>
  <si>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</si>
  <si>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</si>
  <si>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</si>
  <si>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</si>
  <si>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</si>
  <si>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</si>
  <si>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</si>
  <si>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</si>
  <si>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</si>
  <si>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</si>
  <si>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</si>
  <si>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</si>
  <si>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</si>
  <si>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</si>
  <si>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</si>
  <si>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</si>
  <si>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</si>
  <si>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</si>
  <si>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</si>
  <si>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</si>
  <si>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</si>
  <si>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</si>
  <si>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</si>
  <si>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</si>
  <si>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</si>
  <si>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</si>
  <si>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</si>
  <si>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</si>
  <si>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</si>
  <si>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</si>
  <si>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</si>
  <si>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</si>
  <si>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</si>
  <si>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</si>
  <si>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</si>
  <si>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</si>
  <si>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</si>
  <si>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</si>
  <si>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</si>
  <si>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</si>
  <si>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</si>
  <si>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</si>
  <si>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</si>
  <si>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</si>
  <si>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</si>
  <si>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</si>
  <si>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</si>
  <si>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</si>
  <si>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</si>
  <si>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</si>
  <si>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</si>
  <si>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</si>
  <si>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</si>
  <si>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</si>
  <si>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</si>
  <si>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</si>
  <si>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</si>
  <si>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</si>
  <si>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</si>
  <si>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</si>
  <si>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</si>
  <si>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</si>
  <si>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</si>
  <si>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</si>
  <si>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</si>
  <si>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</si>
  <si>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</si>
  <si>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</si>
  <si>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</si>
  <si>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</si>
  <si>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</si>
  <si>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</si>
  <si>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</si>
  <si>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</si>
  <si>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</si>
  <si>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</si>
  <si>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</si>
  <si>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</si>
  <si>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</si>
  <si>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</si>
  <si>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</si>
  <si>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</si>
  <si>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</si>
  <si>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</si>
  <si>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</si>
  <si>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</si>
  <si>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</si>
  <si>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</si>
  <si>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</si>
  <si>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</si>
  <si>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</si>
  <si>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</si>
  <si>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</si>
  <si>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</si>
  <si>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</si>
  <si>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</si>
  <si>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</si>
  <si>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</si>
  <si>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</si>
  <si>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</si>
  <si>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</si>
  <si>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</si>
  <si>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</si>
  <si>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</si>
  <si>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</si>
  <si>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</si>
  <si>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</si>
  <si>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</si>
  <si>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</si>
  <si>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</si>
  <si>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</si>
  <si>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</si>
  <si>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</si>
  <si>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</si>
  <si>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</si>
  <si>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</si>
  <si>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</si>
  <si>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</si>
  <si>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</si>
  <si>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</si>
  <si>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</si>
  <si>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</si>
  <si>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</si>
  <si>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</si>
  <si>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</si>
  <si>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</si>
  <si>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</si>
  <si>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</si>
  <si>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</si>
  <si>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</si>
  <si>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</si>
  <si>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</si>
  <si>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</si>
  <si>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</si>
  <si>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</si>
  <si>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</si>
  <si>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</si>
  <si>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</si>
  <si>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</si>
  <si>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</si>
  <si>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</si>
  <si>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</si>
  <si>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</si>
  <si>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</si>
  <si>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</si>
  <si>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</si>
  <si>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</si>
  <si>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</si>
  <si>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</si>
  <si>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</si>
  <si>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</si>
  <si>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</si>
  <si>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</si>
  <si>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</si>
  <si>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</si>
  <si>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</si>
  <si>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</si>
  <si>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</si>
  <si>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</si>
  <si>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</si>
  <si>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</si>
  <si>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</si>
  <si>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</si>
  <si>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</si>
  <si>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</si>
  <si>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</si>
  <si>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</si>
  <si>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</si>
  <si>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</si>
  <si>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</si>
  <si>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</si>
  <si>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</si>
  <si>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</si>
  <si>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</si>
  <si>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</si>
  <si>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</si>
  <si>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</si>
  <si>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</si>
  <si>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</si>
  <si>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</si>
  <si>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</si>
  <si>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</si>
  <si>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</si>
  <si>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</si>
  <si>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</si>
  <si>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</si>
  <si>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</si>
  <si>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</si>
  <si>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</si>
  <si>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</si>
  <si>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</si>
  <si>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</si>
  <si>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</si>
  <si>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</si>
  <si>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</si>
  <si>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</si>
  <si>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</si>
  <si>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</si>
  <si>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</si>
  <si>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</si>
  <si>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</si>
  <si>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</si>
  <si>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</si>
  <si>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</si>
  <si>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</si>
  <si>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</si>
  <si>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</si>
  <si>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</si>
  <si>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</si>
  <si>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</si>
  <si>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</si>
  <si>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</si>
  <si>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</si>
  <si>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</si>
  <si>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</si>
  <si>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</si>
  <si>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</si>
  <si>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</si>
  <si>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</si>
  <si>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</si>
  <si>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</si>
  <si>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</si>
  <si>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</si>
  <si>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</si>
  <si>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</si>
  <si>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</si>
  <si>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</si>
  <si>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</si>
  <si>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</si>
  <si>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</si>
  <si>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</si>
  <si>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</si>
  <si>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</si>
  <si>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</si>
  <si>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</si>
  <si>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</si>
  <si>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</si>
  <si>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</si>
  <si>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</si>
  <si>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</si>
  <si>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</si>
  <si>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</si>
  <si>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</si>
  <si>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</si>
  <si>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</si>
  <si>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</si>
  <si>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</si>
  <si>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</si>
  <si>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</si>
  <si>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</si>
  <si>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</si>
  <si>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</si>
  <si>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</si>
  <si>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</si>
  <si>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</si>
  <si>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</si>
  <si>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</si>
  <si>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</si>
  <si>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</si>
  <si>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</si>
  <si>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</si>
  <si>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</si>
  <si>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</si>
  <si>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</si>
  <si>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</si>
  <si>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</si>
  <si>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</si>
  <si>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</si>
  <si>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</si>
  <si>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</si>
  <si>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</si>
  <si>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</si>
  <si>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</si>
  <si>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</si>
  <si>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</si>
  <si>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</si>
  <si>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</si>
  <si>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</si>
  <si>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</si>
  <si>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</si>
  <si>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</si>
  <si>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</si>
  <si>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</si>
  <si>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</si>
  <si>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</si>
  <si>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</si>
  <si>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</si>
  <si>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</si>
  <si>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</si>
  <si>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</si>
  <si>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</si>
  <si>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</si>
  <si>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</si>
  <si>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</si>
  <si>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</si>
  <si>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</si>
  <si>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</si>
  <si>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</si>
  <si>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</si>
  <si>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</si>
  <si>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</si>
  <si>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</si>
  <si>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</si>
  <si>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</si>
  <si>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</si>
  <si>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</si>
  <si>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</si>
  <si>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</si>
  <si>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</si>
  <si>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</si>
  <si>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</si>
  <si>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</si>
  <si>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</si>
  <si>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</si>
  <si>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</si>
  <si>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</si>
  <si>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</si>
  <si>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</si>
  <si>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</si>
  <si>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</si>
  <si>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</si>
  <si>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</si>
  <si>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</si>
  <si>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</si>
  <si>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</si>
  <si>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</si>
  <si>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</si>
  <si>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</si>
  <si>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</si>
  <si>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</si>
  <si>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</si>
  <si>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</si>
  <si>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</si>
  <si>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</si>
  <si>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</si>
  <si>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</si>
  <si>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</si>
  <si>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</si>
  <si>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</si>
  <si>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</si>
  <si>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</si>
  <si>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</si>
  <si>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</si>
  <si>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</si>
  <si>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</si>
  <si>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</si>
  <si>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</si>
  <si>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</si>
  <si>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</si>
  <si>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</si>
  <si>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</si>
  <si>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</si>
  <si>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</si>
  <si>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</si>
  <si>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</si>
  <si>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</si>
  <si>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</si>
  <si>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</si>
  <si>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</si>
  <si>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</si>
  <si>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</si>
  <si>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</si>
  <si>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</si>
  <si>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</si>
  <si>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</si>
  <si>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</si>
  <si>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</si>
  <si>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</si>
  <si>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</si>
  <si>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</si>
  <si>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</si>
  <si>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</si>
  <si>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</si>
  <si>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</si>
  <si>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</si>
  <si>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</si>
  <si>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</si>
  <si>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</si>
  <si>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</si>
  <si>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</si>
  <si>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</si>
  <si>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</si>
  <si>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</si>
  <si>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</si>
  <si>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</si>
  <si>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</si>
  <si>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</si>
  <si>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</si>
  <si>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</si>
  <si>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</si>
  <si>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</si>
  <si>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</si>
  <si>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</si>
  <si>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</si>
  <si>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</si>
  <si>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</si>
  <si>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</si>
  <si>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</si>
  <si>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</si>
  <si>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</si>
  <si>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</si>
  <si>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</si>
  <si>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</si>
  <si>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</si>
  <si>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</si>
  <si>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</si>
  <si>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</si>
  <si>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</si>
  <si>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</si>
  <si>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</si>
  <si>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</si>
  <si>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</si>
  <si>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</si>
  <si>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</si>
  <si>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</si>
  <si>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</si>
  <si>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</si>
  <si>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</si>
  <si>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</si>
  <si>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</si>
  <si>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</si>
  <si>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</si>
  <si>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</si>
  <si>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</si>
  <si>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</si>
  <si>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</si>
  <si>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</si>
  <si>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</si>
  <si>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</si>
  <si>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</si>
  <si>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</si>
  <si>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</si>
  <si>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</si>
  <si>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</si>
  <si>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</si>
  <si>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</si>
  <si>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</si>
  <si>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</si>
  <si>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</si>
  <si>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</si>
  <si>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</si>
  <si>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</si>
  <si>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</si>
  <si>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</si>
  <si>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</si>
  <si>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</si>
  <si>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</si>
  <si>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</si>
  <si>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</si>
  <si>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</si>
  <si>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</si>
  <si>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</si>
  <si>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</si>
  <si>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</si>
  <si>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</si>
  <si>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</si>
  <si>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</si>
  <si>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</si>
  <si>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</si>
  <si>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</si>
  <si>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</si>
  <si>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</si>
  <si>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</si>
  <si>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</si>
  <si>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</si>
  <si>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</si>
  <si>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</si>
  <si>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</si>
  <si>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</si>
  <si>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</si>
  <si>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</si>
  <si>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</si>
  <si>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</si>
  <si>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</si>
  <si>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</si>
  <si>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</si>
  <si>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</si>
  <si>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</si>
  <si>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</si>
  <si>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</si>
  <si>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</si>
  <si>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</si>
  <si>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</si>
  <si>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</si>
  <si>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</si>
  <si>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</si>
  <si>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</si>
  <si>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</si>
  <si>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</si>
  <si>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</si>
  <si>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</si>
  <si>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</si>
  <si>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</si>
  <si>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</si>
  <si>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</si>
  <si>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</si>
  <si>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</si>
  <si>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</si>
  <si>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</si>
  <si>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</si>
  <si>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</si>
  <si>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</si>
  <si>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</si>
  <si>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</si>
  <si>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</si>
  <si>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</si>
  <si>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</si>
  <si>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</si>
  <si>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</si>
  <si>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</si>
  <si>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</si>
  <si>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</si>
  <si>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</si>
  <si>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</si>
  <si>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</si>
  <si>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</si>
  <si>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</si>
  <si>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</si>
  <si>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</si>
  <si>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</si>
  <si>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</si>
  <si>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</si>
  <si>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</si>
  <si>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</si>
  <si>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</si>
  <si>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</si>
  <si>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</si>
  <si>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</si>
  <si>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</si>
  <si>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</si>
  <si>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</si>
  <si>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</si>
  <si>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</si>
  <si>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</si>
  <si>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</si>
  <si>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</si>
  <si>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</si>
  <si>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</si>
  <si>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</si>
  <si>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</si>
  <si>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</si>
  <si>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</si>
  <si>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</si>
  <si>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</si>
  <si>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</si>
  <si>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</si>
  <si>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</si>
  <si>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</si>
  <si>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</si>
  <si>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</si>
  <si>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</si>
  <si>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</si>
  <si>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</si>
  <si>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</si>
  <si>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</si>
  <si>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</si>
  <si>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</si>
  <si>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</si>
  <si>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</si>
  <si>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</si>
  <si>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</si>
  <si>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</si>
  <si>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</si>
  <si>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</si>
  <si>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</si>
  <si>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</si>
  <si>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</si>
  <si>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</si>
  <si>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</si>
  <si>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</si>
  <si>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</si>
  <si>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</si>
  <si>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</si>
  <si>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</si>
  <si>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</si>
  <si>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</si>
  <si>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</si>
  <si>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</si>
  <si>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</si>
  <si>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</si>
  <si>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</si>
  <si>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</si>
  <si>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</si>
  <si>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</si>
  <si>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</si>
  <si>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</si>
  <si>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</si>
  <si>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</si>
  <si>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</si>
  <si>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</si>
  <si>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</si>
  <si>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</si>
  <si>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</si>
  <si>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</si>
  <si>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</si>
  <si>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</si>
  <si>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</si>
  <si>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</si>
  <si>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</si>
  <si>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</si>
  <si>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</si>
  <si>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</si>
  <si>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</si>
  <si>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</si>
  <si>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</si>
  <si>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</si>
  <si>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</si>
  <si>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</si>
  <si>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</si>
  <si>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</si>
  <si>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</si>
  <si>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</si>
  <si>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</si>
  <si>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</si>
  <si>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</si>
  <si>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</si>
  <si>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</si>
  <si>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</si>
  <si>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</si>
  <si>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</si>
  <si>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</si>
  <si>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</si>
  <si>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</si>
  <si>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</si>
  <si>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</si>
  <si>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</si>
  <si>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</si>
  <si>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</si>
  <si>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</si>
  <si>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</si>
  <si>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</si>
  <si>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</si>
  <si>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</si>
  <si>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</si>
  <si>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</si>
  <si>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</si>
  <si>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</si>
  <si>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</si>
  <si>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</si>
  <si>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</si>
  <si>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</si>
  <si>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</si>
  <si>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</si>
  <si>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</si>
  <si>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</si>
  <si>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</si>
  <si>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</si>
  <si>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</si>
  <si>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</si>
  <si>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</si>
  <si>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</si>
  <si>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</si>
  <si>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</si>
  <si>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</si>
  <si>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</si>
  <si>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</si>
  <si>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</si>
  <si>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</si>
  <si>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</si>
  <si>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</si>
  <si>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</si>
  <si>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</si>
  <si>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</si>
  <si>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</si>
  <si>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</si>
  <si>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</si>
  <si>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</si>
  <si>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</si>
  <si>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</si>
  <si>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</si>
  <si>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</si>
  <si>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</si>
  <si>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</si>
  <si>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</si>
  <si>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</si>
  <si>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</si>
  <si>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</si>
  <si>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</si>
  <si>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</si>
  <si>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</si>
  <si>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</si>
  <si>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</si>
  <si>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</si>
  <si>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</si>
  <si>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</si>
  <si>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</si>
  <si>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</si>
  <si>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</si>
  <si>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</si>
  <si>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</si>
  <si>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</si>
  <si>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</si>
  <si>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</si>
  <si>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</si>
  <si>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</si>
  <si>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</si>
  <si>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</si>
  <si>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</si>
  <si>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</si>
  <si>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</si>
  <si>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</si>
  <si>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</si>
  <si>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</si>
  <si>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</si>
  <si>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</si>
  <si>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</si>
  <si>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</si>
  <si>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</si>
  <si>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</si>
  <si>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</si>
  <si>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</si>
  <si>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</si>
  <si>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</si>
  <si>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</si>
  <si>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</si>
  <si>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</si>
  <si>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</si>
  <si>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</si>
  <si>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</si>
  <si>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</si>
  <si>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</si>
  <si>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</si>
  <si>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</si>
  <si>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</si>
  <si>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</si>
  <si>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</si>
  <si>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</si>
  <si>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</si>
  <si>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</si>
  <si>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</si>
  <si>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</si>
  <si>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</si>
  <si>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</si>
  <si>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</si>
  <si>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</si>
  <si>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</si>
  <si>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</si>
  <si>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</si>
  <si>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</si>
  <si>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</si>
  <si>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</si>
  <si>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</si>
  <si>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</si>
  <si>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</si>
  <si>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</si>
  <si>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</si>
  <si>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</si>
  <si>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</si>
  <si>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</si>
  <si>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</si>
  <si>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</si>
  <si>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</si>
  <si>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</si>
  <si>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</si>
  <si>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</si>
  <si>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</si>
  <si>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</si>
  <si>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</si>
  <si>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</si>
  <si>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</si>
  <si>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</si>
  <si>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</si>
  <si>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</si>
  <si>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</si>
  <si>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</si>
  <si>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</si>
  <si>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</si>
  <si>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</si>
  <si>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</si>
  <si>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</si>
  <si>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</si>
  <si>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</si>
  <si>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</si>
  <si>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</si>
  <si>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</si>
  <si>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</si>
  <si>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</si>
  <si>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</si>
  <si>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</si>
  <si>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</si>
  <si>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</si>
  <si>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</si>
  <si>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</si>
  <si>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</si>
  <si>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</si>
  <si>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</si>
  <si>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</si>
  <si>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</si>
  <si>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</si>
  <si>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</si>
  <si>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</si>
  <si>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</si>
  <si>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</si>
  <si>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</si>
  <si>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</si>
  <si>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</si>
  <si>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</si>
  <si>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</si>
  <si>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</si>
  <si>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</si>
  <si>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</si>
  <si>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</si>
  <si>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</si>
  <si>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</si>
  <si>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</si>
  <si>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</si>
  <si>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</si>
  <si>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</si>
  <si>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</si>
  <si>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</si>
  <si>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</si>
  <si>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</si>
  <si>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</si>
  <si>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</si>
  <si>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</si>
  <si>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</si>
  <si>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</si>
  <si>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</si>
  <si>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</si>
  <si>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</si>
  <si>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</si>
  <si>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</si>
  <si>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</si>
  <si>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</si>
  <si>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</si>
  <si>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</si>
  <si>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</si>
  <si>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</si>
  <si>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</si>
  <si>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</si>
  <si>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</si>
  <si>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</si>
  <si>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</si>
  <si>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</si>
  <si>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</si>
  <si>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</si>
  <si>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</si>
  <si>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</si>
  <si>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</si>
  <si>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</si>
  <si>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</si>
  <si>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</si>
  <si>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</si>
  <si>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</si>
  <si>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</si>
  <si>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</si>
  <si>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</si>
  <si>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</si>
  <si>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</si>
  <si>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</si>
  <si>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</si>
  <si>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</si>
  <si>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</si>
  <si>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</si>
  <si>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</si>
  <si>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</si>
  <si>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</si>
  <si>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</si>
  <si>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</si>
  <si>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</si>
  <si>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</si>
  <si>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</si>
  <si>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</si>
  <si>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</si>
  <si>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</si>
  <si>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</si>
  <si>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</si>
  <si>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</si>
  <si>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</si>
  <si>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</si>
  <si>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</si>
  <si>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</si>
  <si>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</si>
  <si>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</si>
  <si>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</si>
  <si>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</si>
  <si>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</si>
  <si>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</si>
  <si>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</si>
  <si>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</si>
  <si>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</si>
  <si>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</si>
  <si>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</si>
  <si>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</si>
  <si>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</si>
  <si>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</si>
  <si>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</si>
  <si>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</si>
  <si>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</si>
  <si>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</si>
  <si>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</si>
  <si>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</si>
  <si>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</si>
  <si>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</si>
  <si>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</si>
  <si>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</si>
  <si>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</si>
  <si>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</si>
  <si>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</si>
  <si>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</si>
  <si>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</si>
  <si>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</si>
  <si>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</si>
  <si>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</si>
  <si>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</si>
  <si>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</si>
  <si>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</si>
  <si>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</si>
  <si>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</si>
  <si>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</si>
  <si>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</si>
  <si>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</si>
  <si>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</si>
  <si>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</si>
  <si>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</si>
  <si>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</si>
  <si>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</si>
  <si>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</si>
  <si>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</si>
  <si>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</si>
  <si>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</si>
  <si>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</si>
  <si>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</si>
  <si>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</si>
  <si>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</si>
  <si>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</si>
  <si>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</si>
  <si>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</si>
  <si>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</si>
  <si>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</si>
  <si>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</si>
  <si>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</si>
  <si>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</si>
  <si>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</si>
  <si>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</si>
  <si>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</si>
  <si>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</si>
  <si>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</si>
  <si>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</si>
  <si>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</si>
  <si>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</si>
  <si>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</si>
  <si>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</si>
  <si>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</si>
  <si>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</si>
  <si>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</si>
  <si>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</si>
  <si>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</si>
  <si>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</si>
  <si>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</si>
  <si>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</si>
  <si>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</si>
  <si>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</si>
  <si>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</si>
  <si>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</si>
  <si>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</si>
  <si>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</si>
  <si>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</si>
  <si>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</si>
  <si>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</si>
  <si>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</si>
  <si>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</si>
  <si>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</si>
  <si>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</si>
  <si>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</si>
  <si>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</si>
  <si>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</si>
  <si>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</si>
  <si>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</si>
  <si>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</si>
  <si>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</si>
  <si>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</si>
  <si>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</si>
  <si>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</si>
  <si>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</si>
  <si>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</si>
  <si>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</si>
  <si>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</si>
  <si>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</si>
  <si>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</si>
  <si>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</si>
  <si>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</si>
  <si>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</si>
  <si>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</si>
  <si>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</si>
  <si>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</si>
  <si>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</si>
  <si>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</si>
  <si>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</si>
  <si>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</si>
  <si>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</si>
  <si>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</si>
  <si>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</si>
  <si>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</si>
  <si>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</si>
  <si>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</si>
  <si>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</si>
  <si>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</si>
  <si>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</si>
  <si>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</si>
  <si>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</si>
  <si>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</si>
  <si>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</si>
  <si>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</si>
  <si>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</si>
  <si>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</si>
  <si>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</si>
  <si>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</si>
  <si>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</si>
  <si>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</si>
  <si>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</si>
  <si>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</si>
  <si>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</si>
  <si>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</si>
  <si>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</si>
  <si>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</si>
  <si>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</si>
  <si>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</si>
  <si>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</si>
  <si>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</si>
  <si>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</si>
  <si>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</si>
  <si>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</si>
  <si>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</si>
  <si>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</si>
  <si>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</si>
  <si>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</si>
  <si>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</si>
  <si>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</si>
  <si>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</si>
  <si>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</si>
  <si>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</si>
  <si>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</si>
  <si>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</si>
  <si>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</si>
  <si>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</si>
  <si>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</si>
  <si>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</si>
  <si>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</si>
  <si>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</si>
  <si>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</si>
  <si>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</si>
  <si>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</si>
  <si>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</si>
  <si>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</si>
  <si>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</si>
  <si>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</si>
  <si>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</si>
  <si>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</si>
  <si>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</si>
  <si>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</si>
  <si>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</si>
  <si>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</si>
  <si>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</si>
  <si>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</si>
  <si>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</si>
  <si>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</si>
  <si>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</si>
  <si>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</si>
  <si>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</si>
  <si>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</si>
  <si>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</si>
  <si>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</si>
  <si>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</si>
  <si>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</si>
  <si>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</si>
  <si>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</si>
  <si>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</si>
  <si>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</si>
  <si>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</si>
  <si>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</si>
  <si>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</si>
  <si>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</si>
  <si>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</si>
  <si>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</si>
  <si>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</si>
  <si>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</si>
  <si>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</si>
  <si>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</si>
  <si>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</si>
  <si>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</si>
  <si>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</si>
  <si>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</si>
  <si>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</si>
  <si>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</si>
  <si>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</si>
  <si>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</si>
  <si>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</si>
  <si>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</si>
  <si>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</si>
  <si>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</si>
  <si>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</si>
  <si>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</si>
  <si>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</si>
  <si>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</si>
  <si>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</si>
  <si>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</si>
  <si>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</si>
  <si>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</si>
  <si>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</si>
  <si>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</si>
  <si>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</si>
  <si>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</si>
  <si>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</si>
  <si>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</si>
  <si>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</si>
  <si>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</si>
  <si>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</si>
  <si>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</si>
  <si>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</si>
  <si>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</si>
  <si>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</si>
  <si>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</si>
  <si>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</si>
  <si>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</si>
  <si>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</si>
  <si>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</si>
  <si>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</si>
  <si>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</si>
  <si>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</si>
  <si>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</si>
  <si>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</si>
  <si>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</si>
  <si>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</si>
  <si>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</si>
  <si>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</si>
  <si>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</si>
  <si>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</si>
  <si>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</si>
  <si>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</si>
  <si>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</si>
  <si>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</si>
  <si>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</si>
  <si>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</si>
  <si>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</si>
  <si>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</si>
  <si>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</si>
  <si>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</si>
  <si>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</si>
  <si>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</si>
  <si>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</si>
  <si>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</si>
  <si>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</si>
  <si>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</si>
  <si>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</si>
  <si>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</si>
  <si>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</si>
  <si>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</si>
  <si>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</si>
  <si>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</si>
  <si>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</si>
  <si>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</si>
  <si>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</si>
  <si>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</si>
  <si>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</si>
  <si>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</si>
  <si>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</si>
  <si>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</si>
  <si>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</si>
  <si>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</si>
  <si>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</si>
  <si>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</si>
  <si>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</si>
  <si>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</si>
  <si>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</si>
  <si>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</si>
  <si>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</si>
  <si>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</si>
  <si>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</si>
  <si>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</si>
  <si>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</si>
  <si>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</si>
  <si>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</si>
  <si>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</si>
  <si>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</si>
  <si>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</si>
  <si>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</si>
  <si>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</si>
  <si>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</si>
  <si>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</si>
  <si>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</si>
  <si>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</si>
  <si>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</si>
  <si>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</si>
  <si>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</si>
  <si>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</si>
  <si>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</si>
  <si>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</si>
  <si>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</si>
  <si>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</si>
  <si>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</si>
  <si>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</si>
  <si>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</si>
  <si>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</si>
  <si>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</si>
  <si>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</si>
  <si>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</si>
  <si>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</si>
  <si>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</si>
  <si>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</si>
  <si>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</si>
  <si>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</si>
  <si>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</si>
  <si>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</si>
  <si>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</si>
  <si>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</si>
  <si>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</si>
  <si>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</si>
  <si>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</si>
  <si>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</si>
  <si>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</si>
  <si>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</si>
  <si>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</si>
  <si>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</si>
  <si>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</si>
  <si>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</si>
  <si>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</si>
  <si>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</si>
  <si>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</si>
  <si>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</si>
  <si>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</si>
  <si>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</si>
  <si>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</si>
  <si>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</si>
  <si>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</si>
  <si>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</si>
  <si>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</si>
  <si>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</si>
  <si>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</si>
  <si>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</si>
  <si>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</si>
  <si>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</si>
  <si>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</si>
  <si>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</si>
  <si>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</si>
  <si>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</si>
  <si>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</si>
  <si>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</si>
  <si>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</si>
  <si>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</si>
  <si>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</si>
  <si>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</si>
  <si>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</si>
  <si>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</si>
  <si>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</si>
  <si>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</si>
  <si>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</si>
  <si>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</si>
  <si>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</si>
  <si>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</si>
  <si>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</si>
  <si>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</si>
  <si>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</si>
  <si>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</si>
  <si>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</si>
  <si>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</si>
  <si>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</si>
  <si>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</si>
  <si>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</si>
  <si>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</si>
  <si>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</si>
  <si>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</si>
  <si>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</si>
  <si>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</si>
  <si>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</si>
  <si>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</si>
  <si>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</si>
  <si>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</si>
  <si>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</si>
  <si>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</si>
  <si>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</si>
  <si>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</si>
  <si>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</si>
  <si>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</si>
  <si>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</si>
  <si>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</si>
  <si>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</si>
  <si>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</si>
  <si>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</si>
  <si>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</si>
  <si>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</si>
  <si>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</si>
  <si>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</si>
  <si>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</si>
  <si>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</si>
  <si>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</si>
  <si>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</si>
  <si>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</si>
  <si>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</si>
  <si>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</si>
  <si>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</si>
  <si>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</si>
  <si>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</si>
  <si>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</si>
  <si>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</si>
  <si>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</si>
  <si>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</si>
  <si>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</si>
  <si>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</si>
  <si>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</si>
  <si>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</si>
  <si>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</si>
  <si>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</si>
  <si>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</si>
  <si>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</si>
  <si>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</si>
  <si>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</si>
  <si>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</si>
  <si>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</si>
  <si>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</si>
  <si>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</si>
  <si>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</si>
  <si>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</si>
  <si>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</si>
  <si>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</si>
  <si>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</si>
  <si>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</si>
  <si>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</si>
  <si>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</si>
  <si>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</si>
  <si>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</si>
  <si>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</si>
  <si>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</si>
  <si>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</si>
  <si>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</si>
  <si>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</si>
  <si>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</si>
  <si>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</si>
  <si>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</si>
  <si>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</si>
  <si>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</si>
  <si>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</si>
  <si>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</si>
  <si>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</si>
  <si>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</si>
  <si>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</si>
  <si>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</si>
  <si>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</si>
  <si>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</si>
  <si>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</si>
  <si>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</si>
  <si>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</si>
  <si>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</si>
  <si>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</si>
  <si>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</si>
  <si>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</si>
  <si>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</si>
  <si>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</si>
  <si>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</si>
  <si>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</si>
  <si>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</si>
  <si>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</si>
  <si>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</si>
  <si>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</si>
  <si>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</si>
  <si>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</si>
  <si>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</si>
  <si>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</si>
  <si>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</si>
  <si>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</si>
  <si>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</si>
  <si>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</si>
  <si>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</si>
  <si>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</si>
  <si>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</si>
  <si>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</si>
  <si>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</si>
  <si>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</si>
  <si>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</si>
  <si>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</si>
  <si>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</si>
  <si>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</si>
  <si>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</si>
  <si>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</si>
  <si>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</si>
  <si>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</si>
  <si>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</si>
  <si>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</si>
  <si>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</si>
  <si>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</si>
  <si>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</si>
  <si>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</si>
  <si>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</si>
  <si>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</si>
  <si>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</si>
  <si>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</si>
  <si>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</si>
  <si>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</si>
  <si>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</si>
  <si>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</si>
  <si>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</si>
  <si>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</si>
  <si>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</si>
  <si>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</si>
  <si>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</si>
  <si>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</si>
  <si>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</si>
  <si>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</si>
  <si>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</si>
  <si>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</si>
  <si>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</si>
  <si>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</si>
  <si>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</si>
  <si>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</si>
  <si>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</si>
  <si>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</si>
  <si>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</si>
  <si>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</si>
  <si>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</si>
  <si>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</si>
  <si>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</si>
  <si>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</si>
  <si>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</si>
  <si>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</si>
  <si>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</si>
  <si>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</si>
  <si>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</si>
  <si>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</si>
  <si>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</si>
  <si>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</si>
  <si>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</si>
  <si>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</si>
  <si>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</si>
  <si>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</si>
  <si>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</si>
  <si>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</si>
  <si>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</si>
  <si>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</si>
  <si>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</si>
  <si>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</si>
  <si>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</si>
  <si>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</si>
  <si>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</si>
  <si>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</si>
  <si>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</si>
  <si>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</si>
  <si>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</si>
  <si>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</si>
  <si>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</si>
  <si>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</si>
  <si>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</si>
  <si>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</si>
  <si>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</si>
  <si>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</si>
  <si>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</si>
  <si>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</si>
  <si>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</si>
  <si>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</si>
  <si>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</si>
  <si>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</si>
  <si>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</si>
  <si>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</si>
  <si>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</si>
  <si>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</si>
  <si>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</si>
  <si>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</si>
  <si>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</si>
  <si>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</si>
  <si>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</si>
  <si>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</si>
  <si>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</si>
  <si>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</si>
  <si>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</si>
  <si>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</si>
  <si>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</si>
  <si>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</si>
  <si>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</si>
  <si>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</si>
  <si>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</si>
  <si>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</si>
  <si>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</si>
  <si>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</si>
  <si>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</si>
  <si>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</si>
  <si>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</si>
  <si>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</si>
  <si>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</si>
  <si>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</si>
  <si>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</si>
  <si>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</si>
  <si>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</si>
  <si>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</si>
  <si>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</si>
  <si>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</si>
  <si>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</si>
  <si>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</si>
  <si>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</si>
  <si>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</si>
  <si>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</si>
  <si>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</si>
  <si>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</si>
  <si>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</si>
  <si>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</si>
  <si>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</si>
  <si>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</si>
  <si>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</si>
  <si>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</si>
  <si>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</si>
  <si>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</si>
  <si>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</si>
  <si>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</si>
  <si>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</si>
  <si>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</si>
  <si>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</si>
  <si>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</si>
  <si>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</si>
  <si>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</si>
  <si>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</si>
  <si>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</si>
  <si>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</si>
  <si>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</si>
  <si>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</si>
  <si>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</si>
  <si>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</si>
  <si>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</si>
  <si>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</si>
  <si>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</si>
  <si>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</si>
  <si>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</si>
  <si>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</si>
  <si>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</si>
  <si>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</si>
  <si>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</si>
  <si>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</si>
  <si>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</si>
  <si>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</si>
  <si>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</si>
  <si>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</si>
  <si>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</si>
  <si>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</si>
  <si>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</si>
  <si>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</si>
  <si>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</si>
  <si>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</si>
  <si>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</si>
  <si>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</si>
  <si>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</si>
  <si>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</si>
  <si>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</si>
  <si>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</si>
  <si>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</si>
  <si>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</si>
  <si>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</si>
  <si>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</si>
  <si>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</si>
  <si>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</si>
  <si>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</si>
  <si>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</si>
  <si>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</si>
  <si>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</si>
  <si>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</si>
  <si>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</si>
  <si>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</si>
  <si>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</si>
  <si>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</si>
  <si>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</si>
  <si>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</si>
  <si>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</si>
  <si>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</si>
  <si>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</si>
  <si>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</si>
  <si>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</si>
  <si>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</si>
  <si>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</si>
  <si>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</si>
  <si>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</si>
  <si>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</si>
  <si>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</si>
  <si>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</si>
  <si>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</si>
  <si>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</si>
  <si>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</si>
  <si>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</si>
  <si>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</si>
  <si>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</si>
  <si>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</si>
  <si>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</si>
  <si>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</si>
  <si>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</si>
  <si>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</si>
  <si>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</si>
  <si>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</si>
  <si>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</si>
  <si>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</si>
  <si>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</si>
  <si>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</si>
  <si>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</si>
  <si>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</si>
  <si>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</si>
  <si>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</si>
  <si>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</si>
  <si>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</si>
  <si>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</si>
  <si>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</si>
  <si>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</si>
  <si>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</si>
  <si>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</si>
  <si>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</si>
  <si>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</si>
  <si>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</si>
  <si>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</si>
  <si>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</si>
  <si>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</si>
  <si>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</si>
  <si>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</si>
  <si>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</si>
  <si>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</si>
  <si>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</si>
  <si>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</si>
  <si>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</si>
  <si>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</si>
  <si>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</si>
  <si>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</si>
  <si>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</si>
  <si>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</si>
  <si>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</si>
  <si>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</si>
  <si>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</si>
  <si>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</si>
  <si>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</si>
  <si>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</si>
  <si>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</si>
  <si>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</si>
  <si>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</si>
  <si>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</si>
  <si>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</si>
  <si>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</si>
  <si>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</si>
  <si>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</si>
  <si>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</si>
  <si>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</si>
  <si>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</si>
  <si>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</si>
  <si>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</si>
  <si>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</si>
  <si>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</si>
  <si>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</si>
  <si>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</si>
  <si>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</si>
  <si>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</si>
  <si>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</si>
  <si>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</si>
  <si>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</si>
  <si>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</si>
  <si>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</si>
  <si>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</si>
  <si>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</si>
  <si>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</si>
  <si>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</si>
  <si>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</si>
  <si>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</si>
  <si>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</si>
  <si>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</si>
  <si>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</si>
  <si>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</si>
  <si>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</si>
  <si>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</si>
  <si>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</si>
  <si>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</si>
  <si>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</si>
  <si>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</si>
  <si>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</si>
  <si>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</si>
  <si>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</si>
  <si>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</si>
  <si>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</si>
  <si>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</si>
  <si>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</si>
  <si>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</si>
  <si>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</si>
  <si>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</si>
  <si>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</si>
  <si>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</si>
  <si>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</si>
  <si>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</si>
  <si>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</si>
  <si>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</si>
  <si>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</si>
  <si>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</si>
  <si>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</si>
  <si>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</si>
  <si>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</si>
  <si>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</si>
  <si>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</si>
  <si>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</si>
  <si>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</si>
  <si>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</si>
  <si>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</si>
  <si>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</si>
  <si>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</si>
  <si>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</si>
  <si>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</si>
  <si>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</si>
  <si>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</si>
  <si>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</si>
  <si>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</si>
  <si>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</si>
  <si>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</si>
  <si>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</si>
  <si>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</si>
  <si>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</si>
  <si>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</si>
  <si>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</si>
  <si>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</si>
  <si>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</si>
  <si>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</si>
  <si>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</si>
  <si>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</si>
  <si>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</si>
  <si>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</si>
  <si>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</si>
  <si>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</si>
  <si>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</si>
  <si>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</si>
  <si>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</si>
  <si>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</si>
  <si>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</si>
  <si>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</si>
  <si>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</si>
  <si>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</si>
  <si>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</si>
  <si>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</si>
  <si>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</si>
  <si>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</si>
  <si>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</si>
  <si>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</si>
  <si>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</si>
  <si>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</si>
  <si>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</si>
  <si>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</si>
  <si>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</si>
  <si>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</si>
  <si>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</si>
  <si>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</si>
  <si>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</si>
  <si>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</si>
  <si>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</si>
  <si>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</si>
  <si>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</si>
  <si>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</si>
  <si>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</si>
  <si>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</si>
  <si>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</si>
  <si>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</si>
  <si>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</si>
  <si>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</si>
  <si>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</si>
  <si>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</si>
  <si>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</si>
  <si>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</si>
  <si>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</si>
  <si>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</si>
  <si>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</si>
  <si>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</si>
  <si>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</si>
  <si>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</si>
  <si>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</si>
  <si>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</si>
  <si>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</si>
  <si>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</si>
  <si>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</si>
  <si>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</si>
  <si>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</si>
  <si>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</si>
  <si>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</si>
  <si>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</si>
  <si>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</si>
  <si>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</si>
  <si>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</si>
  <si>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</si>
  <si>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</si>
  <si>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</si>
  <si>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</si>
  <si>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</si>
  <si>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</si>
  <si>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</si>
  <si>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</si>
  <si>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</si>
  <si>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</si>
  <si>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</si>
  <si>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</si>
  <si>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</si>
  <si>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</si>
  <si>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</si>
  <si>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</si>
  <si>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</si>
  <si>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</si>
  <si>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</si>
  <si>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</si>
  <si>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</si>
  <si>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</si>
  <si>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</si>
  <si>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</si>
  <si>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</si>
  <si>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</si>
  <si>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</si>
  <si>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</si>
  <si>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</si>
  <si>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</si>
  <si>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</si>
  <si>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</si>
  <si>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</si>
  <si>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</si>
  <si>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</si>
  <si>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</si>
  <si>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</si>
  <si>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</si>
  <si>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</si>
  <si>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</si>
  <si>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</si>
  <si>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</si>
  <si>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</si>
  <si>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</si>
  <si>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</si>
  <si>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</si>
  <si>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</si>
  <si>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</si>
  <si>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</si>
  <si>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</si>
  <si>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</si>
  <si>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</si>
  <si>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</si>
  <si>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</si>
  <si>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</si>
  <si>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</si>
  <si>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</si>
  <si>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</si>
  <si>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</si>
  <si>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</si>
  <si>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</si>
  <si>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</si>
  <si>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</si>
  <si>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</si>
  <si>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</si>
  <si>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</si>
  <si>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</si>
  <si>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</si>
  <si>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</si>
  <si>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</si>
  <si>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</si>
  <si>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</si>
  <si>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</si>
  <si>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</si>
  <si>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</si>
  <si>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</si>
  <si>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</si>
  <si>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</si>
  <si>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</si>
  <si>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</si>
  <si>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</si>
  <si>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</si>
  <si>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</si>
  <si>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</si>
  <si>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</si>
  <si>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</si>
  <si>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</si>
  <si>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</si>
  <si>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</si>
  <si>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</si>
  <si>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</si>
  <si>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</si>
  <si>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</si>
  <si>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</si>
  <si>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</si>
  <si>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</si>
  <si>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</si>
  <si>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</si>
  <si>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</si>
  <si>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</si>
  <si>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</si>
  <si>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</si>
  <si>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</si>
  <si>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</si>
  <si>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</si>
  <si>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</si>
  <si>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</si>
  <si>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</si>
  <si>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</si>
  <si>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</si>
  <si>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</si>
  <si>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</si>
  <si>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</si>
  <si>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</si>
  <si>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</si>
  <si>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</si>
  <si>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</si>
  <si>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</si>
  <si>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</si>
  <si>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</si>
  <si>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</si>
  <si>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</si>
  <si>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</si>
  <si>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</si>
  <si>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</si>
  <si>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</si>
  <si>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</si>
  <si>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</si>
  <si>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</si>
  <si>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</si>
  <si>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</si>
  <si>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</si>
  <si>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</si>
  <si>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</si>
  <si>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</si>
  <si>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</si>
  <si>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</si>
  <si>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</si>
  <si>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</si>
  <si>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</si>
  <si>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</si>
  <si>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</si>
  <si>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</si>
  <si>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</si>
  <si>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</si>
  <si>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</si>
  <si>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</si>
  <si>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</si>
  <si>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</si>
  <si>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</si>
  <si>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</si>
  <si>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</si>
  <si>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</si>
  <si>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</si>
  <si>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</si>
  <si>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</si>
  <si>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</si>
  <si>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</si>
  <si>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</si>
  <si>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</si>
  <si>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</si>
  <si>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</si>
  <si>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</si>
  <si>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</si>
  <si>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</si>
  <si>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</si>
  <si>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</si>
  <si>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</si>
  <si>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</si>
  <si>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</si>
  <si>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</si>
  <si>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</si>
  <si>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</si>
  <si>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</si>
  <si>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</si>
  <si>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</si>
  <si>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</si>
  <si>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</si>
  <si>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</si>
  <si>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</si>
  <si>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</si>
  <si>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</si>
  <si>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</si>
  <si>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</si>
  <si>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</si>
  <si>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</si>
  <si>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</si>
  <si>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</si>
  <si>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</si>
  <si>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</si>
  <si>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</si>
  <si>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</si>
  <si>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</si>
  <si>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</si>
  <si>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</si>
  <si>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</si>
  <si>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</si>
  <si>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</si>
  <si>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</si>
  <si>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</si>
  <si>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</si>
  <si>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</si>
  <si>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</si>
  <si>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</si>
  <si>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</si>
  <si>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</si>
  <si>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</si>
  <si>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</si>
  <si>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</si>
  <si>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</si>
  <si>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</si>
  <si>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</si>
  <si>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</si>
  <si>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</si>
  <si>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</si>
  <si>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</si>
  <si>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</si>
  <si>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</si>
  <si>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</si>
  <si>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</si>
  <si>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</si>
  <si>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</si>
  <si>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</si>
  <si>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</si>
  <si>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</si>
  <si>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</si>
  <si>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</si>
  <si>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</si>
  <si>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</si>
  <si>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</si>
  <si>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</si>
  <si>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</si>
  <si>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</si>
  <si>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</si>
  <si>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</si>
  <si>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</si>
  <si>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</si>
  <si>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</si>
  <si>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</si>
  <si>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</si>
  <si>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</si>
  <si>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</si>
  <si>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</si>
  <si>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</si>
  <si>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</si>
  <si>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</si>
  <si>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</si>
  <si>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</si>
  <si>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</si>
  <si>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</si>
  <si>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</si>
  <si>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</si>
  <si>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</si>
  <si>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</si>
  <si>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</si>
  <si>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</si>
  <si>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</si>
  <si>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</si>
  <si>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</si>
  <si>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</si>
  <si>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</si>
  <si>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</si>
  <si>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</si>
  <si>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</si>
  <si>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</si>
  <si>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</si>
  <si>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</si>
  <si>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</si>
  <si>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</si>
  <si>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</si>
  <si>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</si>
  <si>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</si>
  <si>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</si>
  <si>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</si>
  <si>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</si>
  <si>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</si>
  <si>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</si>
  <si>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</si>
  <si>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</si>
  <si>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</si>
  <si>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</si>
  <si>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</si>
  <si>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</si>
  <si>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</si>
  <si>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</si>
  <si>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</si>
  <si>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</si>
  <si>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</si>
  <si>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</si>
  <si>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</si>
  <si>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</si>
  <si>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</si>
  <si>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</si>
  <si>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</si>
  <si>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</si>
  <si>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</si>
  <si>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</si>
  <si>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</si>
  <si>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</si>
  <si>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</si>
  <si>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</si>
  <si>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</si>
  <si>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</si>
  <si>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</si>
  <si>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</si>
  <si>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</si>
  <si>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</si>
  <si>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</si>
  <si>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</si>
  <si>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</si>
  <si>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</si>
  <si>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</si>
  <si>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</si>
  <si>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</si>
  <si>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</si>
  <si>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</si>
  <si>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</si>
  <si>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</si>
  <si>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</si>
  <si>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</si>
  <si>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</si>
  <si>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</si>
  <si>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</si>
  <si>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</si>
  <si>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</si>
  <si>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</si>
  <si>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</si>
  <si>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</si>
  <si>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</si>
  <si>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</si>
  <si>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</si>
  <si>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</si>
  <si>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</si>
  <si>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</si>
  <si>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</si>
  <si>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</si>
  <si>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</si>
  <si>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</si>
  <si>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</si>
  <si>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</si>
  <si>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</si>
  <si>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</si>
  <si>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</si>
  <si>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</si>
  <si>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</si>
  <si>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</si>
  <si>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</si>
  <si>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</si>
  <si>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</si>
  <si>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</si>
  <si>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</si>
  <si>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</si>
  <si>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</si>
  <si>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</si>
  <si>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</si>
  <si>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</si>
  <si>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</si>
  <si>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</si>
  <si>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</si>
  <si>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</si>
  <si>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</si>
  <si>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</si>
  <si>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</si>
  <si>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</si>
  <si>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</si>
  <si>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</si>
  <si>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</si>
  <si>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</si>
  <si>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</si>
  <si>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</si>
  <si>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</si>
  <si>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</si>
  <si>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</si>
  <si>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</si>
  <si>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</si>
  <si>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</si>
  <si>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</si>
  <si>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</si>
  <si>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</si>
  <si>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</si>
  <si>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</si>
  <si>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</si>
  <si>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</si>
  <si>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</si>
  <si>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</si>
  <si>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</si>
  <si>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</si>
  <si>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</si>
  <si>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</si>
  <si>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</si>
  <si>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</si>
  <si>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</si>
  <si>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</si>
  <si>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</si>
  <si>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</si>
  <si>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</si>
  <si>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</si>
  <si>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</si>
  <si>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</si>
  <si>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</si>
  <si>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</si>
  <si>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</si>
  <si>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</si>
  <si>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</si>
  <si>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</si>
  <si>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</si>
  <si>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</si>
  <si>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</si>
  <si>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</si>
  <si>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</si>
  <si>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</si>
  <si>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</si>
  <si>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</si>
  <si>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</si>
  <si>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</si>
  <si>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</si>
  <si>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</si>
  <si>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</si>
  <si>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</si>
  <si>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</si>
  <si>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</si>
  <si>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</si>
  <si>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</si>
  <si>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</si>
  <si>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</si>
  <si>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</si>
  <si>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</si>
  <si>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</si>
  <si>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</si>
  <si>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</si>
  <si>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</si>
  <si>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</si>
  <si>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</si>
  <si>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</si>
  <si>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</si>
  <si>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</si>
  <si>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</si>
  <si>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</si>
  <si>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</si>
  <si>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</si>
  <si>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</si>
  <si>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</si>
  <si>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</si>
  <si>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</si>
  <si>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</si>
  <si>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</si>
  <si>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</si>
  <si>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</si>
  <si>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</si>
  <si>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</si>
  <si>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</si>
  <si>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</si>
  <si>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</si>
  <si>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</si>
  <si>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</si>
  <si>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</si>
  <si>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</si>
  <si>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</si>
  <si>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</si>
  <si>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</si>
  <si>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</si>
  <si>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</si>
  <si>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</si>
  <si>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</si>
  <si>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</si>
  <si>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</si>
  <si>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</si>
  <si>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</si>
  <si>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</si>
  <si>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</si>
  <si>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</si>
  <si>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</si>
  <si>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</si>
  <si>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</si>
  <si>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</si>
  <si>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</si>
  <si>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</si>
  <si>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</si>
  <si>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</si>
  <si>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</si>
  <si>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</si>
  <si>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</si>
  <si>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</si>
  <si>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</si>
  <si>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</si>
  <si>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</si>
  <si>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</si>
  <si>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</si>
  <si>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</si>
  <si>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</si>
  <si>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</si>
  <si>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</si>
  <si>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</si>
  <si>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</si>
  <si>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</si>
  <si>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</si>
  <si>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</si>
  <si>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</si>
  <si>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</si>
  <si>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</si>
  <si>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</si>
  <si>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</si>
  <si>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</si>
  <si>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</si>
  <si>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</si>
  <si>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</si>
  <si>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</si>
  <si>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</si>
  <si>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</si>
  <si>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</si>
  <si>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</si>
  <si>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</si>
  <si>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</si>
  <si>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</si>
  <si>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</si>
  <si>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</si>
  <si>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</si>
  <si>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</si>
  <si>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</si>
  <si>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</si>
  <si>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</si>
  <si>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</si>
  <si>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</si>
  <si>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</si>
  <si>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</si>
  <si>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</si>
  <si>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</si>
  <si>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</si>
  <si>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</si>
  <si>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</si>
  <si>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</si>
  <si>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</si>
  <si>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</si>
  <si>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</si>
  <si>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</si>
  <si>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</si>
  <si>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</si>
  <si>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</si>
  <si>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</si>
  <si>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</si>
  <si>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</si>
  <si>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</si>
  <si>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</si>
  <si>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</si>
  <si>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</si>
  <si>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</si>
  <si>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</si>
  <si>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</si>
  <si>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</si>
  <si>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</si>
  <si>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</si>
  <si>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</si>
  <si>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</si>
  <si>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</si>
  <si>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</si>
  <si>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</si>
  <si>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</si>
  <si>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</si>
  <si>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</si>
  <si>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</si>
  <si>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</si>
  <si>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</si>
  <si>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</si>
  <si>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</si>
  <si>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</si>
  <si>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</si>
  <si>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</si>
  <si>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</si>
  <si>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</si>
  <si>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</si>
  <si>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</si>
  <si>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</si>
  <si>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</si>
  <si>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</si>
  <si>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</si>
  <si>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</si>
  <si>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</si>
  <si>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</si>
  <si>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</si>
  <si>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</si>
  <si>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</si>
  <si>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</si>
  <si>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</si>
  <si>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</si>
  <si>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</si>
  <si>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</si>
  <si>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</si>
  <si>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</si>
  <si>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</si>
  <si>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</si>
  <si>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</si>
  <si>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</si>
  <si>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</si>
  <si>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</si>
  <si>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</si>
  <si>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</si>
  <si>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</si>
  <si>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</si>
  <si>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</si>
  <si>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</si>
  <si>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</si>
  <si>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</si>
  <si>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</si>
  <si>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</si>
  <si>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</si>
  <si>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</si>
  <si>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</si>
  <si>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</si>
  <si>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</si>
  <si>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</si>
  <si>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</si>
  <si>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</si>
  <si>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</si>
  <si>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</si>
  <si>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</si>
  <si>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</si>
  <si>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</si>
  <si>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</si>
  <si>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</si>
  <si>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</si>
  <si>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</si>
  <si>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</si>
  <si>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</si>
  <si>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</si>
  <si>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</si>
  <si>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</si>
  <si>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</si>
  <si>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</si>
  <si>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</si>
  <si>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</si>
  <si>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</si>
  <si>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</si>
  <si>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</si>
  <si>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</si>
  <si>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</si>
  <si>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</si>
  <si>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</si>
  <si>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</si>
  <si>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</si>
  <si>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</si>
  <si>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</si>
  <si>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</si>
  <si>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</si>
  <si>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</si>
  <si>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</si>
  <si>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</si>
  <si>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</si>
  <si>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</si>
  <si>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</si>
  <si>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</si>
  <si>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</si>
  <si>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</si>
  <si>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</si>
  <si>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</si>
  <si>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</si>
  <si>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</si>
  <si>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</si>
  <si>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</si>
  <si>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</si>
  <si>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</si>
  <si>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</si>
  <si>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</si>
  <si>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</si>
  <si>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</si>
  <si>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</si>
  <si>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</si>
  <si>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</si>
  <si>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</si>
  <si>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</si>
  <si>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</si>
  <si>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</si>
  <si>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</si>
  <si>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</si>
  <si>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</si>
  <si>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</si>
  <si>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</si>
  <si>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</si>
  <si>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</si>
  <si>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</si>
  <si>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</si>
  <si>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</si>
  <si>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</si>
  <si>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</si>
  <si>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</si>
  <si>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</si>
  <si>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</si>
  <si>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</si>
  <si>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</si>
  <si>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</si>
  <si>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</si>
  <si>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</si>
  <si>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</si>
  <si>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</si>
  <si>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</si>
  <si>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</si>
  <si>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</si>
  <si>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</si>
  <si>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</si>
  <si>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</si>
  <si>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</si>
  <si>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</si>
  <si>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</si>
  <si>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</si>
  <si>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</si>
  <si>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</si>
  <si>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</si>
  <si>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</si>
  <si>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</si>
  <si>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</si>
  <si>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</si>
  <si>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</si>
  <si>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</si>
  <si>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</si>
  <si>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</si>
  <si>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</si>
  <si>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</si>
  <si>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</si>
  <si>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</si>
  <si>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</si>
  <si>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</si>
  <si>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</si>
  <si>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</si>
  <si>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</si>
  <si>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</si>
  <si>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</si>
  <si>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</si>
  <si>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</si>
  <si>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</si>
  <si>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</si>
  <si>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</si>
  <si>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</si>
  <si>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</si>
  <si>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</si>
  <si>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</si>
  <si>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</si>
  <si>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</si>
  <si>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</si>
  <si>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</si>
  <si>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</si>
  <si>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</si>
  <si>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</si>
  <si>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</si>
  <si>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</si>
  <si>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</si>
  <si>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</si>
  <si>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</si>
  <si>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</si>
  <si>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</si>
  <si>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</si>
  <si>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</si>
  <si>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</si>
  <si>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</si>
  <si>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</si>
  <si>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</si>
  <si>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</si>
  <si>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</si>
  <si>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</si>
  <si>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</si>
  <si>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</si>
  <si>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</si>
  <si>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</si>
  <si>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</si>
  <si>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</si>
  <si>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</si>
  <si>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</si>
  <si>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</si>
  <si>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</si>
  <si>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</si>
  <si>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</si>
  <si>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</si>
  <si>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</si>
  <si>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</si>
  <si>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</si>
  <si>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</si>
  <si>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</si>
  <si>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</si>
  <si>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</si>
  <si>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</si>
  <si>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</si>
  <si>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</si>
  <si>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</si>
  <si>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</si>
  <si>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</si>
  <si>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</si>
  <si>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</si>
  <si>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</si>
  <si>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</si>
  <si>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</si>
  <si>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</si>
  <si>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</si>
  <si>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</si>
  <si>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</si>
  <si>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</si>
  <si>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</si>
  <si>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</si>
  <si>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</si>
  <si>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</si>
  <si>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</si>
  <si>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</si>
  <si>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</si>
  <si>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</si>
  <si>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</si>
  <si>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</si>
  <si>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</si>
  <si>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</si>
  <si>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</si>
  <si>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</si>
  <si>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</si>
  <si>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</si>
  <si>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</si>
  <si>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</si>
  <si>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</si>
  <si>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</si>
  <si>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</si>
  <si>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</si>
  <si>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</si>
  <si>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</si>
  <si>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</si>
  <si>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</si>
  <si>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</si>
  <si>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</si>
  <si>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</si>
  <si>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</si>
  <si>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</si>
  <si>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</si>
  <si>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</si>
  <si>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</si>
  <si>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</si>
  <si>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</si>
  <si>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</si>
  <si>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</si>
  <si>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</si>
  <si>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</si>
  <si>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</si>
  <si>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</si>
  <si>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</si>
  <si>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</si>
  <si>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</si>
  <si>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</si>
  <si>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</si>
  <si>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</si>
  <si>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</si>
  <si>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</si>
  <si>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</si>
  <si>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</si>
  <si>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</si>
  <si>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</si>
  <si>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</si>
  <si>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</si>
  <si>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</si>
  <si>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</si>
  <si>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</si>
  <si>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</si>
  <si>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</si>
  <si>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</si>
  <si>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</si>
  <si>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</si>
  <si>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</si>
  <si>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</si>
  <si>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</si>
  <si>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</si>
  <si>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</si>
  <si>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</si>
  <si>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</si>
  <si>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</si>
  <si>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</si>
  <si>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</si>
  <si>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</si>
  <si>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</si>
  <si>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</si>
  <si>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</si>
  <si>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</si>
  <si>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</si>
  <si>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</si>
  <si>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</si>
  <si>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</si>
  <si>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</si>
  <si>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</si>
  <si>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</si>
  <si>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</si>
  <si>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</si>
  <si>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</si>
  <si>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</si>
  <si>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</si>
  <si>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</si>
  <si>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</si>
  <si>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</si>
  <si>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</si>
  <si>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</si>
  <si>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</si>
  <si>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</si>
  <si>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</si>
  <si>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</si>
  <si>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</si>
  <si>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</si>
  <si>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</si>
  <si>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</si>
  <si>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</si>
  <si>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</si>
  <si>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</si>
  <si>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</si>
  <si>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</si>
  <si>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</si>
  <si>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</si>
  <si>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</si>
  <si>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</si>
  <si>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</si>
  <si>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</si>
  <si>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</si>
  <si>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</si>
  <si>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</si>
  <si>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</si>
  <si>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</si>
  <si>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</si>
  <si>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</si>
  <si>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</si>
  <si>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</si>
  <si>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</si>
  <si>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</si>
  <si>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</si>
  <si>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</si>
  <si>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</si>
  <si>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</si>
  <si>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</si>
  <si>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</si>
  <si>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</si>
  <si>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</si>
  <si>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</si>
  <si>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</si>
  <si>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</si>
  <si>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</si>
  <si>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</si>
  <si>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</si>
  <si>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</si>
  <si>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</si>
  <si>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</si>
  <si>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</si>
  <si>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</si>
  <si>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</si>
  <si>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</si>
  <si>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</si>
  <si>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</si>
  <si>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</si>
  <si>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</si>
  <si>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</si>
  <si>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</si>
  <si>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</si>
  <si>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</si>
  <si>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</si>
  <si>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</si>
  <si>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</si>
  <si>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</si>
  <si>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</si>
  <si>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</si>
  <si>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</si>
  <si>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</si>
  <si>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</si>
  <si>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</si>
  <si>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</si>
  <si>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</si>
  <si>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</si>
  <si>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</si>
  <si>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</si>
  <si>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</si>
  <si>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</si>
  <si>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</si>
  <si>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</si>
  <si>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</si>
  <si>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</si>
  <si>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</si>
  <si>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</si>
  <si>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</si>
  <si>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</si>
  <si>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</si>
  <si>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</si>
  <si>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</si>
  <si>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</si>
  <si>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</si>
  <si>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</si>
  <si>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</si>
  <si>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</si>
  <si>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</si>
  <si>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</si>
  <si>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</si>
  <si>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</si>
  <si>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</si>
  <si>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</si>
  <si>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</si>
  <si>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</si>
  <si>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</si>
  <si>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</si>
  <si>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</si>
  <si>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</si>
  <si>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</si>
  <si>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</si>
  <si>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</si>
  <si>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</si>
  <si>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</si>
  <si>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</si>
  <si>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</si>
  <si>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</si>
  <si>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</si>
  <si>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</si>
  <si>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</si>
  <si>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</si>
  <si>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</si>
  <si>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</si>
  <si>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</si>
  <si>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</si>
  <si>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</si>
  <si>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</si>
  <si>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</si>
  <si>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</si>
  <si>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</si>
  <si>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</si>
  <si>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</si>
  <si>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</si>
  <si>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</si>
  <si>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</si>
  <si>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</si>
  <si>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</si>
  <si>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</si>
  <si>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</si>
  <si>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</si>
  <si>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</si>
  <si>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</si>
  <si>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</si>
  <si>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</si>
  <si>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</si>
  <si>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</si>
  <si>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</si>
  <si>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</si>
  <si>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</si>
  <si>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</si>
  <si>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</si>
  <si>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</si>
  <si>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</si>
  <si>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</si>
  <si>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</si>
  <si>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</si>
  <si>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</si>
  <si>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</si>
  <si>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</si>
  <si>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</si>
  <si>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</si>
  <si>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</si>
  <si>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</si>
  <si>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</si>
  <si>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</si>
  <si>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</si>
  <si>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</si>
  <si>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</si>
  <si>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</si>
  <si>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</si>
  <si>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</si>
  <si>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</si>
  <si>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</si>
  <si>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</si>
  <si>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</si>
  <si>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</si>
  <si>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</si>
  <si>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</si>
  <si>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</si>
  <si>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</si>
  <si>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</si>
  <si>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</si>
  <si>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</si>
  <si>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</si>
  <si>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</si>
  <si>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</si>
  <si>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</si>
  <si>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</si>
  <si>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</si>
  <si>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</si>
  <si>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</si>
  <si>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</si>
  <si>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</si>
  <si>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</si>
  <si>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</si>
  <si>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</si>
  <si>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</si>
  <si>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</si>
  <si>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</si>
  <si>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</si>
  <si>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</si>
  <si>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</si>
  <si>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</si>
  <si>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</si>
  <si>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</si>
  <si>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</si>
  <si>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</si>
  <si>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</si>
  <si>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</si>
  <si>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</si>
  <si>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</si>
  <si>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</si>
  <si>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</si>
  <si>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</si>
  <si>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</si>
  <si>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</si>
  <si>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</si>
  <si>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</si>
  <si>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</si>
  <si>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</si>
  <si>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</si>
  <si>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</si>
  <si>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</si>
  <si>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</si>
  <si>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</si>
  <si>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</si>
  <si>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</si>
  <si>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</si>
  <si>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</si>
  <si>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</si>
  <si>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</si>
  <si>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</si>
  <si>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</si>
  <si>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</si>
  <si>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</si>
  <si>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</si>
  <si>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</si>
  <si>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</si>
  <si>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</si>
  <si>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</si>
  <si>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</si>
  <si>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</si>
  <si>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</si>
  <si>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</si>
  <si>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</si>
  <si>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</si>
  <si>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</si>
  <si>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</si>
  <si>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</si>
  <si>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</si>
  <si>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</si>
  <si>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</si>
  <si>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</si>
  <si>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</si>
  <si>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</si>
  <si>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</si>
  <si>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</si>
  <si>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</si>
  <si>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</si>
  <si>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</si>
  <si>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</si>
  <si>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</si>
  <si>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</si>
  <si>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</si>
  <si>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</si>
  <si>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</si>
  <si>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</si>
  <si>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</si>
  <si>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</si>
  <si>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</si>
  <si>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</si>
  <si>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</si>
  <si>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</si>
  <si>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</si>
  <si>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</si>
  <si>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</si>
  <si>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</si>
  <si>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</si>
  <si>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</si>
  <si>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</si>
  <si>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</si>
  <si>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</si>
  <si>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</si>
  <si>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</si>
  <si>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</si>
  <si>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</si>
  <si>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</si>
  <si>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</si>
  <si>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</si>
  <si>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</si>
  <si>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</si>
  <si>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</si>
  <si>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</si>
  <si>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</si>
  <si>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</si>
  <si>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</si>
  <si>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</si>
  <si>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</si>
  <si>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</si>
  <si>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</si>
  <si>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</si>
  <si>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</si>
  <si>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</si>
  <si>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</si>
  <si>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</si>
  <si>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</si>
  <si>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</si>
  <si>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</si>
  <si>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</si>
  <si>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</si>
  <si>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</si>
  <si>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</si>
  <si>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</si>
  <si>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</si>
  <si>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</si>
  <si>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</si>
  <si>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</si>
  <si>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</si>
  <si>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</si>
  <si>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</si>
  <si>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</si>
  <si>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</si>
  <si>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</si>
  <si>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</si>
  <si>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</si>
  <si>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</si>
  <si>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</si>
  <si>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</si>
  <si>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</si>
  <si>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</si>
  <si>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</si>
  <si>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</si>
  <si>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</si>
  <si>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</si>
  <si>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</si>
  <si>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</si>
  <si>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</si>
  <si>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</si>
  <si>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</si>
  <si>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</si>
  <si>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</si>
  <si>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</si>
  <si>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</si>
  <si>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</si>
  <si>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</si>
  <si>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</si>
  <si>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</si>
  <si>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</si>
  <si>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</si>
  <si>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</si>
  <si>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</si>
  <si>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</si>
  <si>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</si>
  <si>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</si>
  <si>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</si>
  <si>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</si>
  <si>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</si>
  <si>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</si>
  <si>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</si>
  <si>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</si>
  <si>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</si>
  <si>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</si>
  <si>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</si>
  <si>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</si>
  <si>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</si>
  <si>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</si>
  <si>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</si>
  <si>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</si>
  <si>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</si>
  <si>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</si>
  <si>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</si>
  <si>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</si>
  <si>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</si>
  <si>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</si>
  <si>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</si>
  <si>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</si>
  <si>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</si>
  <si>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</si>
  <si>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</si>
  <si>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</si>
  <si>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</si>
  <si>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</si>
  <si>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</si>
  <si>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</si>
  <si>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</si>
  <si>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</si>
  <si>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</si>
  <si>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</si>
  <si>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</si>
  <si>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</si>
  <si>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</si>
  <si>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</si>
  <si>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</si>
  <si>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</si>
  <si>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</si>
  <si>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</si>
  <si>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</si>
  <si>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</si>
  <si>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</si>
  <si>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</si>
  <si>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</si>
  <si>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</si>
  <si>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</si>
  <si>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</si>
  <si>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</si>
  <si>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</si>
  <si>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</si>
  <si>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</si>
  <si>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</si>
  <si>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</si>
  <si>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</si>
  <si>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</si>
  <si>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</si>
  <si>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</si>
  <si>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</si>
  <si>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</si>
  <si>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</si>
  <si>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</si>
  <si>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</si>
  <si>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</si>
  <si>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</si>
  <si>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</si>
  <si>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</si>
  <si>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</si>
  <si>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</si>
  <si>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</si>
  <si>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</si>
  <si>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</si>
  <si>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</si>
  <si>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</si>
  <si>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</si>
  <si>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</si>
  <si>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</si>
  <si>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</si>
  <si>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</si>
  <si>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</si>
  <si>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</si>
  <si>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</si>
  <si>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</si>
  <si>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</si>
  <si>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</si>
  <si>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</si>
  <si>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</si>
  <si>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</si>
  <si>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</si>
  <si>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</si>
  <si>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</si>
  <si>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</si>
  <si>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</si>
  <si>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</si>
  <si>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</si>
  <si>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</si>
  <si>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</si>
  <si>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</si>
  <si>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</si>
  <si>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</si>
  <si>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</si>
  <si>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</si>
  <si>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</si>
  <si>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</si>
  <si>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</si>
  <si>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</si>
  <si>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</si>
  <si>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</si>
  <si>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</si>
  <si>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</si>
  <si>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</si>
  <si>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</si>
  <si>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</si>
  <si>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</si>
  <si>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</si>
  <si>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</si>
  <si>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</si>
  <si>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</si>
  <si>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</si>
  <si>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</si>
  <si>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</si>
  <si>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</si>
  <si>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</si>
  <si>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</si>
  <si>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</si>
  <si>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</si>
  <si>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</si>
  <si>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</si>
  <si>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</si>
  <si>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</si>
  <si>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</si>
  <si>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</si>
  <si>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</si>
  <si>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</si>
  <si>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</si>
  <si>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</si>
  <si>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</si>
  <si>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</si>
  <si>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</si>
  <si>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</si>
  <si>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</si>
  <si>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</si>
  <si>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</si>
  <si>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</si>
  <si>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</si>
  <si>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</si>
  <si>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</si>
  <si>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</si>
  <si>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</si>
  <si>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</si>
  <si>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</si>
  <si>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</si>
  <si>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</si>
  <si>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</si>
  <si>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</si>
  <si>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</si>
  <si>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</si>
  <si>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</si>
  <si>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</si>
  <si>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</si>
  <si>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</si>
  <si>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</si>
  <si>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</si>
  <si>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</si>
  <si>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</si>
  <si>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</si>
  <si>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</si>
  <si>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</si>
  <si>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</si>
  <si>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</si>
  <si>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</si>
  <si>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</si>
  <si>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</si>
  <si>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</si>
  <si>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</si>
  <si>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</si>
  <si>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</si>
  <si>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</si>
  <si>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</si>
  <si>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</si>
  <si>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</si>
  <si>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</si>
  <si>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</si>
  <si>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</si>
  <si>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</si>
  <si>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</si>
  <si>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</si>
  <si>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</si>
  <si>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</si>
  <si>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</si>
  <si>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</si>
  <si>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</si>
  <si>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</si>
  <si>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</si>
  <si>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</si>
  <si>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</si>
  <si>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</si>
  <si>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</si>
  <si>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</si>
  <si>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</si>
  <si>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</si>
  <si>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</si>
  <si>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</si>
  <si>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</si>
  <si>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</si>
  <si>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</si>
  <si>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</si>
  <si>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</si>
  <si>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</si>
  <si>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</si>
  <si>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</si>
  <si>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</si>
  <si>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</si>
  <si>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</si>
  <si>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</si>
  <si>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</si>
  <si>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</si>
  <si>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</si>
  <si>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</si>
  <si>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</si>
  <si>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</si>
  <si>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</si>
  <si>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</si>
  <si>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</si>
  <si>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</si>
  <si>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</si>
  <si>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</si>
  <si>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</si>
  <si>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</si>
  <si>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</si>
  <si>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</si>
  <si>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</si>
  <si>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</si>
  <si>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</si>
  <si>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</si>
  <si>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</si>
  <si>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</si>
  <si>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</si>
  <si>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</si>
  <si>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</si>
  <si>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</si>
  <si>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</si>
  <si>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</si>
  <si>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</si>
  <si>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</si>
  <si>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</si>
  <si>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</si>
  <si>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</si>
  <si>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</si>
  <si>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</si>
  <si>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</si>
  <si>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</si>
  <si>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</si>
  <si>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</si>
  <si>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</si>
  <si>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</si>
  <si>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</si>
  <si>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</si>
  <si>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</si>
  <si>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</si>
  <si>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</si>
  <si>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</si>
  <si>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</si>
  <si>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</si>
  <si>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</si>
  <si>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</si>
  <si>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</si>
  <si>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</si>
  <si>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</si>
  <si>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</si>
  <si>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</si>
  <si>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</si>
  <si>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</si>
  <si>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</si>
  <si>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</si>
  <si>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</si>
  <si>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</si>
  <si>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</si>
  <si>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</si>
  <si>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</si>
  <si>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</si>
  <si>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</si>
  <si>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</si>
  <si>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</si>
  <si>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</si>
  <si>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</si>
  <si>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</si>
  <si>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</si>
  <si>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</si>
  <si>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</si>
  <si>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</si>
  <si>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</si>
  <si>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</si>
  <si>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</si>
  <si>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</si>
  <si>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</si>
  <si>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</si>
  <si>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</si>
  <si>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</si>
  <si>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</si>
  <si>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</si>
  <si>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</si>
  <si>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</si>
  <si>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</si>
  <si>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</si>
  <si>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</si>
  <si>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</si>
  <si>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</si>
  <si>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</si>
  <si>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</si>
  <si>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</si>
  <si>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</si>
  <si>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</si>
  <si>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</si>
  <si>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</si>
  <si>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</si>
  <si>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</si>
  <si>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</si>
  <si>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</si>
  <si>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</si>
  <si>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</si>
  <si>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</si>
  <si>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</si>
  <si>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</si>
  <si>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</si>
  <si>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</si>
  <si>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</si>
  <si>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</si>
  <si>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</si>
  <si>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</si>
  <si>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</si>
  <si>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</si>
  <si>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</si>
  <si>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</si>
  <si>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</si>
  <si>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</si>
  <si>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</si>
  <si>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</si>
  <si>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</si>
  <si>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</si>
  <si>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</si>
  <si>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</si>
  <si>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</si>
  <si>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</si>
  <si>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</si>
  <si>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</si>
  <si>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</si>
  <si>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</si>
  <si>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</si>
  <si>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</si>
  <si>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</si>
  <si>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</si>
  <si>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</si>
  <si>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</si>
  <si>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</si>
  <si>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</si>
  <si>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</si>
  <si>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</si>
  <si>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</si>
  <si>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</si>
  <si>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</si>
  <si>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</si>
  <si>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</si>
  <si>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</si>
  <si>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</si>
  <si>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</si>
  <si>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</si>
  <si>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</si>
  <si>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</si>
  <si>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</si>
  <si>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</si>
  <si>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</si>
  <si>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</si>
  <si>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</si>
  <si>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</si>
  <si>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</si>
  <si>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</si>
  <si>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</si>
  <si>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</si>
  <si>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</si>
  <si>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</si>
  <si>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</si>
  <si>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</si>
  <si>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</si>
  <si>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</si>
  <si>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</si>
  <si>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</si>
  <si>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</si>
  <si>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</si>
  <si>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</si>
  <si>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</si>
  <si>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</si>
  <si>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</si>
  <si>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</si>
  <si>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</si>
  <si>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</si>
  <si>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</si>
  <si>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</si>
  <si>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</si>
  <si>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</si>
  <si>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</si>
  <si>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</si>
  <si>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</si>
  <si>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</si>
  <si>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</si>
  <si>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</si>
  <si>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</si>
  <si>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</si>
  <si>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</si>
  <si>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</si>
  <si>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</si>
  <si>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</si>
  <si>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</si>
  <si>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</si>
  <si>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</si>
  <si>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</si>
  <si>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</si>
  <si>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</si>
  <si>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</si>
  <si>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</si>
  <si>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</si>
  <si>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</si>
  <si>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</si>
  <si>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</si>
  <si>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</si>
  <si>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</si>
  <si>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</si>
  <si>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</si>
  <si>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</si>
  <si>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</si>
  <si>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</si>
  <si>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</si>
  <si>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</si>
  <si>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</si>
  <si>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</si>
  <si>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</si>
  <si>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</si>
  <si>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</si>
  <si>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</si>
  <si>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</si>
  <si>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</si>
  <si>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</si>
  <si>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</si>
  <si>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</si>
  <si>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</si>
  <si>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</si>
  <si>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</si>
  <si>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</si>
  <si>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</si>
  <si>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</si>
  <si>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</si>
  <si>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</si>
  <si>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</si>
  <si>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</si>
  <si>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</si>
  <si>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</si>
  <si>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</si>
  <si>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</si>
  <si>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</si>
  <si>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</si>
  <si>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</si>
  <si>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</si>
  <si>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</si>
  <si>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</si>
  <si>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</si>
  <si>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</si>
  <si>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</si>
  <si>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</si>
  <si>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</si>
  <si>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</si>
  <si>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</si>
  <si>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</si>
  <si>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</si>
  <si>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</si>
  <si>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</si>
  <si>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</si>
  <si>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</si>
  <si>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</si>
  <si>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</si>
  <si>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</si>
  <si>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</si>
  <si>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</si>
  <si>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</si>
  <si>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</si>
  <si>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</si>
  <si>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</si>
  <si>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</si>
  <si>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</si>
  <si>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</si>
  <si>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</si>
  <si>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</si>
  <si>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</si>
  <si>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</si>
  <si>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</si>
  <si>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</si>
  <si>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</si>
  <si>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</si>
  <si>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</si>
  <si>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</si>
  <si>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</si>
  <si>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</si>
  <si>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</si>
  <si>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</si>
  <si>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</si>
  <si>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</si>
  <si>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</si>
  <si>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</si>
  <si>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</si>
  <si>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</si>
  <si>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</si>
  <si>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</si>
  <si>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</si>
  <si>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</si>
  <si>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</si>
  <si>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</si>
  <si>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</si>
  <si>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</si>
  <si>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</si>
  <si>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</si>
  <si>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</si>
  <si>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</si>
  <si>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</si>
  <si>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</si>
  <si>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</si>
  <si>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</si>
  <si>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</si>
  <si>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</si>
  <si>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</si>
  <si>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</si>
  <si>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</si>
  <si>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</si>
  <si>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</si>
  <si>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</si>
  <si>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</si>
  <si>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</si>
  <si>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</si>
  <si>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</si>
  <si>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</si>
  <si>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</si>
  <si>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</si>
  <si>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</si>
  <si>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</si>
  <si>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</si>
  <si>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</si>
  <si>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</si>
  <si>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</si>
  <si>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</si>
  <si>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</si>
  <si>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</si>
  <si>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</si>
  <si>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</si>
  <si>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</si>
  <si>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</si>
  <si>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</si>
  <si>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</si>
  <si>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</si>
  <si>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</si>
  <si>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</si>
  <si>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</si>
  <si>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</si>
  <si>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</si>
  <si>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</si>
  <si>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</si>
  <si>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</si>
  <si>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</si>
  <si>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</si>
  <si>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</si>
  <si>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</si>
  <si>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</si>
  <si>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</si>
  <si>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</si>
  <si>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</si>
  <si>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</si>
  <si>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</si>
  <si>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</si>
  <si>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</si>
  <si>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</si>
  <si>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</si>
  <si>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</si>
  <si>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</si>
  <si>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</si>
  <si>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</si>
  <si>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</si>
  <si>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</si>
  <si>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</si>
  <si>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</si>
  <si>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</si>
  <si>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</si>
  <si>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</si>
  <si>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</si>
  <si>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</si>
  <si>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</si>
  <si>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</si>
  <si>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</si>
  <si>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</si>
  <si>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</si>
  <si>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</si>
  <si>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</si>
  <si>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</si>
  <si>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</si>
  <si>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</si>
  <si>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</si>
  <si>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</si>
  <si>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</si>
  <si>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</si>
  <si>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</si>
  <si>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</si>
  <si>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</si>
  <si>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</si>
  <si>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</si>
  <si>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</si>
  <si>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</si>
  <si>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</si>
  <si>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</si>
  <si>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</si>
  <si>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</si>
  <si>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</si>
  <si>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</si>
  <si>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</si>
  <si>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</si>
  <si>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</si>
  <si>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</si>
  <si>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</si>
  <si>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</si>
  <si>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</si>
  <si>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</si>
  <si>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</si>
  <si>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</si>
  <si>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</si>
  <si>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</si>
  <si>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</si>
  <si>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</si>
  <si>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</si>
  <si>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</si>
  <si>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</si>
  <si>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</si>
  <si>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</si>
  <si>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</si>
  <si>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</si>
  <si>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</si>
  <si>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</si>
  <si>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</si>
  <si>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</si>
  <si>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</si>
  <si>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</si>
  <si>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</si>
  <si>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</si>
  <si>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</si>
  <si>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</si>
  <si>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</si>
  <si>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</si>
  <si>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</si>
  <si>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</si>
  <si>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</si>
  <si>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</si>
  <si>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</si>
  <si>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</si>
  <si>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</si>
  <si>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</si>
  <si>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</si>
  <si>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</si>
  <si>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</si>
  <si>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</si>
  <si>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</si>
  <si>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</si>
  <si>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</si>
  <si>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</si>
  <si>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</si>
  <si>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</si>
  <si>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</si>
  <si>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</si>
  <si>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</si>
  <si>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</si>
  <si>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</si>
  <si>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</si>
  <si>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</si>
  <si>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</si>
  <si>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</si>
  <si>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</si>
  <si>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</si>
  <si>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</si>
  <si>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</si>
  <si>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</si>
  <si>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</si>
  <si>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</si>
  <si>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</si>
  <si>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</si>
  <si>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</si>
  <si>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</si>
  <si>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</si>
  <si>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</si>
  <si>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</si>
  <si>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</si>
  <si>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</si>
  <si>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</si>
  <si>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</si>
  <si>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</si>
  <si>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</si>
  <si>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</si>
  <si>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</si>
  <si>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</si>
  <si>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</si>
  <si>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</si>
  <si>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</si>
  <si>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</si>
  <si>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</si>
  <si>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</si>
  <si>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</si>
  <si>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</si>
  <si>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</si>
  <si>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</si>
  <si>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</si>
  <si>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</si>
  <si>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</si>
  <si>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</si>
  <si>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</si>
  <si>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</si>
  <si>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</si>
  <si>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</si>
  <si>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</si>
  <si>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</si>
  <si>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</si>
  <si>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</si>
  <si>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</si>
  <si>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</si>
  <si>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</si>
  <si>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</si>
  <si>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</si>
  <si>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</si>
  <si>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</si>
  <si>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</si>
  <si>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</si>
  <si>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</si>
  <si>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</si>
  <si>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</si>
  <si>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</si>
  <si>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</si>
  <si>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</si>
  <si>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</si>
  <si>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</si>
  <si>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</si>
  <si>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</si>
  <si>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</si>
  <si>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</si>
  <si>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</si>
  <si>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</si>
  <si>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</si>
  <si>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</si>
  <si>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</si>
  <si>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</si>
  <si>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</si>
  <si>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</si>
  <si>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</si>
  <si>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</si>
  <si>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</si>
  <si>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</si>
  <si>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</si>
  <si>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</si>
  <si>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</si>
  <si>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</si>
  <si>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</si>
  <si>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</si>
  <si>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</si>
  <si>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</si>
  <si>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</si>
  <si>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</si>
  <si>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</si>
  <si>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</si>
  <si>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</si>
  <si>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</si>
  <si>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</si>
  <si>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</si>
  <si>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</si>
  <si>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</si>
  <si>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</si>
  <si>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</si>
  <si>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</si>
  <si>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</si>
  <si>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</si>
  <si>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</si>
  <si>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</si>
  <si>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</si>
  <si>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</si>
  <si>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</si>
  <si>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</si>
  <si>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</si>
  <si>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</si>
  <si>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</si>
  <si>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</si>
  <si>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</si>
  <si>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</si>
  <si>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</si>
  <si>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</si>
  <si>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</si>
  <si>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</si>
  <si>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</si>
  <si>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</si>
  <si>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</si>
  <si>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</si>
  <si>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</si>
  <si>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</si>
  <si>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</si>
  <si>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</si>
  <si>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</si>
  <si>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</si>
  <si>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</si>
  <si>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</si>
  <si>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</si>
  <si>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</si>
  <si>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</si>
  <si>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</si>
  <si>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</si>
  <si>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</si>
  <si>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</si>
  <si>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</si>
  <si>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</si>
  <si>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</si>
  <si>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</si>
  <si>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</si>
  <si>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</si>
  <si>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</si>
  <si>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</si>
  <si>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</si>
  <si>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</si>
  <si>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</si>
  <si>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</si>
  <si>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</si>
  <si>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</si>
  <si>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</si>
  <si>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</si>
  <si>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</si>
  <si>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</si>
  <si>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</si>
  <si>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</si>
  <si>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</si>
  <si>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</si>
  <si>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</si>
  <si>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</si>
  <si>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</si>
  <si>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</si>
  <si>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</si>
  <si>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</si>
  <si>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</si>
  <si>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</si>
  <si>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</si>
  <si>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</si>
  <si>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</si>
  <si>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</si>
  <si>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</si>
  <si>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</si>
  <si>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</si>
  <si>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</si>
  <si>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</si>
  <si>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</si>
  <si>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</si>
  <si>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</si>
  <si>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</si>
  <si>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</si>
  <si>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</si>
  <si>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</si>
  <si>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</si>
  <si>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</si>
  <si>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</si>
  <si>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</si>
  <si>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</si>
  <si>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</si>
  <si>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</si>
  <si>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</si>
  <si>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</si>
  <si>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</si>
  <si>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</si>
  <si>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</si>
  <si>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</si>
  <si>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</si>
  <si>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</si>
  <si>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</si>
  <si>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</si>
  <si>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</si>
  <si>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</si>
  <si>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</si>
  <si>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</si>
  <si>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</si>
  <si>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</si>
  <si>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</si>
  <si>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</si>
  <si>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</si>
  <si>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</si>
  <si>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</si>
  <si>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</si>
  <si>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</si>
  <si>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</si>
  <si>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</si>
  <si>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</si>
  <si>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</si>
  <si>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</si>
  <si>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</si>
  <si>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</si>
  <si>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</si>
  <si>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</si>
  <si>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</si>
  <si>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</si>
  <si>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</si>
  <si>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</si>
  <si>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</si>
  <si>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</si>
  <si>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</si>
  <si>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</si>
  <si>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</si>
  <si>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</si>
  <si>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</si>
  <si>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</si>
  <si>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</si>
  <si>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</si>
  <si>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</si>
  <si>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</si>
  <si>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</si>
  <si>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</si>
  <si>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</si>
  <si>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</si>
  <si>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</si>
  <si>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</si>
  <si>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</si>
  <si>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</si>
  <si>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</si>
  <si>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</si>
  <si>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</si>
  <si>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</si>
  <si>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</si>
  <si>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</si>
  <si>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</si>
  <si>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</si>
  <si>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</si>
  <si>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</si>
  <si>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</si>
  <si>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</si>
  <si>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</si>
  <si>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</si>
  <si>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</si>
  <si>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</si>
  <si>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</si>
  <si>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</si>
  <si>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</si>
  <si>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</si>
  <si>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</si>
  <si>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</si>
  <si>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</si>
  <si>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</si>
  <si>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</si>
  <si>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</si>
  <si>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</si>
  <si>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</si>
  <si>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</si>
  <si>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</si>
  <si>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</si>
  <si>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</si>
  <si>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</si>
  <si>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</si>
  <si>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</si>
  <si>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</si>
  <si>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</si>
  <si>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</si>
  <si>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</si>
  <si>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</si>
  <si>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</si>
  <si>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</si>
  <si>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</si>
  <si>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</si>
  <si>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</si>
  <si>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</si>
  <si>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</si>
  <si>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</si>
  <si>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</si>
  <si>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</si>
  <si>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</si>
  <si>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</si>
  <si>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</si>
  <si>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</si>
  <si>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</si>
  <si>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</si>
  <si>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</si>
  <si>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</si>
  <si>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</si>
  <si>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</si>
  <si>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</si>
  <si>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</si>
  <si>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</si>
  <si>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</si>
  <si>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</si>
  <si>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</si>
  <si>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</si>
  <si>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</si>
  <si>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</si>
  <si>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</si>
  <si>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</si>
  <si>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</si>
  <si>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</si>
  <si>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</si>
  <si>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</si>
  <si>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</si>
  <si>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</si>
  <si>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</si>
  <si>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</si>
  <si>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</si>
  <si>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</si>
  <si>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</si>
  <si>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</si>
  <si>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</si>
  <si>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</si>
  <si>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</si>
  <si>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</si>
  <si>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</si>
  <si>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</si>
  <si>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</si>
  <si>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</si>
  <si>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</si>
  <si>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</si>
  <si>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</si>
  <si>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</si>
  <si>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</si>
  <si>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</si>
  <si>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</si>
  <si>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</si>
  <si>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</si>
  <si>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</si>
  <si>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</si>
  <si>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</si>
  <si>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</si>
  <si>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</si>
  <si>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</si>
  <si>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</si>
  <si>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</si>
  <si>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</si>
  <si>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</si>
  <si>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</si>
  <si>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</si>
  <si>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</si>
  <si>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</si>
  <si>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</si>
  <si>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</si>
  <si>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</si>
  <si>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</si>
  <si>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</si>
  <si>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</si>
  <si>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</si>
  <si>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</si>
  <si>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</si>
  <si>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</si>
  <si>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</si>
  <si>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</si>
  <si>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</si>
  <si>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</si>
  <si>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</si>
  <si>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</si>
  <si>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</si>
  <si>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</si>
  <si>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</si>
  <si>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</si>
  <si>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</si>
  <si>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</si>
  <si>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</si>
  <si>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</si>
  <si>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</si>
  <si>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</si>
  <si>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</si>
  <si>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</si>
  <si>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</si>
  <si>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</si>
  <si>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</si>
  <si>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</si>
  <si>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</si>
  <si>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</si>
  <si>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</si>
  <si>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</si>
  <si>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</si>
  <si>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</si>
  <si>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</si>
  <si>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</si>
  <si>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</si>
  <si>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</si>
  <si>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</si>
  <si>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</si>
  <si>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</si>
  <si>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</si>
  <si>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</si>
  <si>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</si>
  <si>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</si>
  <si>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</si>
  <si>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</si>
  <si>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</si>
  <si>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</si>
  <si>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</si>
  <si>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</si>
  <si>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</si>
  <si>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</si>
  <si>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</si>
  <si>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</si>
  <si>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</si>
  <si>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</si>
  <si>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</si>
  <si>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</si>
  <si>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</si>
  <si>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</si>
  <si>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</si>
  <si>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</si>
  <si>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</si>
  <si>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</si>
  <si>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</si>
  <si>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</si>
  <si>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</si>
  <si>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</si>
  <si>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</si>
  <si>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</si>
  <si>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</si>
  <si>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</si>
  <si>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</si>
  <si>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</si>
  <si>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</si>
  <si>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</si>
  <si>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</si>
  <si>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</si>
  <si>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</si>
  <si>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</si>
  <si>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</si>
  <si>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</si>
  <si>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</si>
  <si>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</si>
  <si>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</si>
  <si>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</si>
  <si>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</si>
  <si>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</si>
  <si>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</si>
  <si>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</si>
  <si>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</si>
  <si>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</si>
  <si>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</si>
  <si>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</si>
  <si>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</si>
  <si>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</si>
  <si>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</si>
  <si>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</si>
  <si>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</si>
  <si>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</si>
  <si>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</si>
  <si>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</si>
  <si>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</si>
  <si>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</si>
  <si>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</si>
  <si>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</si>
  <si>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</si>
  <si>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</si>
  <si>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</si>
  <si>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</si>
  <si>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</si>
  <si>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</si>
  <si>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</si>
  <si>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</si>
  <si>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</si>
  <si>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</si>
  <si>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</si>
  <si>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</si>
  <si>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</si>
  <si>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</si>
  <si>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</si>
  <si>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</si>
  <si>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</si>
  <si>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</si>
  <si>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</si>
  <si>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</si>
  <si>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</si>
  <si>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</si>
  <si>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</si>
  <si>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</si>
  <si>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</si>
  <si>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</si>
  <si>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</si>
  <si>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</si>
  <si>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</si>
  <si>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</si>
  <si>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</si>
  <si>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</si>
  <si>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</si>
  <si>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</si>
  <si>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</si>
  <si>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</si>
  <si>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</si>
  <si>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</si>
  <si>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</si>
  <si>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</si>
  <si>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</si>
  <si>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</si>
  <si>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</si>
  <si>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</si>
  <si>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</si>
  <si>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</si>
  <si>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</si>
  <si>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</si>
  <si>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</si>
  <si>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</si>
  <si>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</si>
  <si>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</si>
  <si>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</si>
  <si>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</si>
  <si>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</si>
  <si>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</si>
  <si>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</si>
  <si>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</si>
  <si>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</si>
  <si>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</si>
  <si>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</si>
  <si>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</si>
  <si>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</si>
  <si>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</si>
  <si>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</si>
  <si>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</si>
  <si>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</si>
  <si>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</si>
  <si>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</si>
  <si>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</si>
  <si>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</si>
  <si>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</si>
  <si>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</si>
  <si>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</si>
  <si>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</si>
  <si>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</si>
  <si>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</si>
  <si>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</si>
  <si>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</si>
  <si>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</si>
  <si>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</si>
  <si>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</si>
  <si>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</si>
  <si>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</si>
  <si>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</si>
  <si>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</si>
  <si>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</si>
  <si>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</si>
  <si>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</si>
  <si>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</si>
  <si>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</si>
  <si>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</si>
  <si>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</si>
  <si>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</si>
  <si>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</si>
  <si>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</si>
  <si>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</si>
  <si>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</si>
  <si>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</si>
  <si>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</si>
  <si>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</si>
  <si>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</si>
  <si>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</si>
  <si>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</si>
  <si>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</si>
  <si>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</si>
  <si>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</si>
  <si>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</si>
  <si>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</si>
  <si>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</si>
  <si>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</si>
  <si>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</si>
  <si>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</si>
  <si>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</si>
  <si>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</si>
  <si>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</si>
  <si>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</si>
  <si>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</si>
  <si>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</si>
  <si>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</si>
  <si>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</si>
  <si>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</si>
  <si>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</si>
  <si>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</si>
  <si>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</si>
  <si>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</si>
  <si>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</si>
  <si>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</si>
  <si>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</si>
  <si>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</si>
  <si>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</si>
  <si>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</si>
  <si>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</si>
  <si>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</si>
  <si>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</si>
  <si>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</si>
  <si>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</si>
  <si>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</si>
  <si>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</si>
  <si>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</si>
  <si>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</si>
  <si>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</si>
  <si>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</si>
  <si>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</si>
  <si>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</si>
  <si>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</si>
  <si>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</si>
  <si>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</si>
  <si>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</si>
  <si>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</si>
  <si>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</si>
  <si>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</si>
  <si>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</si>
  <si>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</si>
  <si>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</si>
  <si>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</si>
  <si>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</si>
  <si>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</si>
  <si>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</si>
  <si>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</si>
  <si>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</si>
  <si>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</si>
  <si>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</si>
  <si>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</si>
  <si>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</si>
  <si>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</si>
  <si>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</si>
  <si>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</si>
  <si>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</si>
  <si>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</si>
  <si>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</si>
  <si>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</si>
  <si>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</si>
  <si>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</si>
  <si>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</si>
  <si>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</si>
  <si>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</si>
  <si>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</si>
  <si>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</si>
  <si>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</si>
  <si>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</si>
  <si>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</si>
  <si>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</si>
  <si>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</si>
  <si>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</si>
  <si>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</si>
  <si>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</si>
  <si>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</si>
  <si>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</si>
  <si>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</si>
  <si>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</si>
  <si>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</si>
  <si>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</si>
  <si>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</si>
  <si>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</si>
  <si>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</si>
  <si>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</si>
  <si>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</si>
  <si>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</si>
  <si>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</si>
  <si>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</si>
  <si>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</si>
  <si>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</si>
  <si>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</si>
  <si>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</si>
  <si>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</si>
  <si>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</si>
  <si>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</si>
  <si>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</si>
  <si>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</si>
  <si>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</si>
  <si>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</si>
  <si>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</si>
  <si>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</si>
  <si>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</si>
  <si>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</si>
  <si>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</si>
  <si>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</si>
  <si>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</si>
  <si>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</si>
  <si>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</si>
  <si>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</si>
  <si>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</si>
  <si>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</si>
  <si>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</si>
  <si>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</si>
  <si>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</si>
  <si>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</si>
  <si>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</si>
  <si>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</si>
  <si>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</si>
  <si>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</si>
  <si>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</si>
  <si>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</si>
  <si>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</si>
  <si>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</si>
  <si>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</si>
  <si>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</si>
  <si>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</si>
  <si>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</si>
  <si>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</si>
  <si>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</si>
  <si>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</si>
  <si>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</si>
  <si>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</si>
  <si>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</si>
  <si>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</si>
  <si>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</si>
  <si>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</si>
  <si>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</si>
  <si>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</si>
  <si>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</si>
  <si>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</si>
  <si>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</si>
  <si>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</si>
  <si>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</si>
  <si>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</si>
  <si>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</si>
  <si>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</si>
  <si>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</si>
  <si>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</si>
  <si>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</si>
  <si>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</si>
  <si>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</si>
  <si>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</si>
  <si>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</si>
  <si>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</si>
  <si>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</si>
  <si>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</si>
  <si>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</si>
  <si>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</si>
  <si>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</si>
  <si>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</si>
  <si>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</si>
  <si>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</si>
  <si>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</si>
  <si>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</si>
  <si>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</si>
  <si>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</si>
  <si>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</si>
  <si>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</si>
  <si>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</si>
  <si>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</si>
  <si>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</si>
  <si>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</si>
  <si>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</si>
  <si>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</si>
  <si>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</si>
  <si>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</si>
  <si>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</si>
  <si>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</si>
  <si>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</si>
  <si>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</si>
  <si>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</si>
  <si>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</si>
  <si>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</si>
  <si>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</si>
  <si>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</si>
  <si>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</si>
  <si>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</si>
  <si>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</si>
  <si>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</si>
  <si>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</si>
  <si>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</si>
  <si>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</si>
  <si>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</si>
  <si>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</si>
  <si>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</si>
  <si>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</si>
  <si>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</si>
  <si>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</si>
  <si>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</si>
  <si>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</si>
  <si>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</si>
  <si>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</si>
  <si>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</si>
  <si>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</si>
  <si>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</si>
  <si>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</si>
  <si>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</si>
  <si>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</si>
  <si>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</si>
  <si>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</si>
  <si>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</si>
  <si>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</si>
  <si>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</si>
  <si>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</si>
  <si>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</si>
  <si>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</si>
  <si>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</si>
  <si>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</si>
  <si>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</si>
  <si>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</si>
  <si>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</si>
  <si>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</si>
  <si>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</si>
  <si>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</si>
  <si>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</si>
  <si>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</si>
  <si>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</si>
  <si>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</si>
  <si>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</si>
  <si>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</si>
  <si>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</si>
  <si>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</si>
  <si>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</si>
  <si>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</si>
  <si>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</si>
  <si>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</si>
  <si>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</si>
  <si>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</si>
  <si>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</si>
  <si>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</si>
  <si>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</si>
  <si>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</si>
  <si>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</si>
  <si>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</si>
  <si>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</si>
  <si>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</si>
  <si>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</si>
  <si>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</si>
  <si>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</si>
  <si>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</si>
  <si>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</si>
  <si>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</si>
  <si>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</si>
  <si>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</si>
  <si>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</si>
  <si>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</si>
  <si>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</si>
  <si>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</si>
  <si>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</si>
  <si>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</si>
  <si>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</si>
  <si>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</si>
  <si>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</si>
  <si>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</si>
  <si>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</si>
  <si>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</si>
  <si>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</si>
  <si>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</si>
  <si>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</si>
  <si>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</si>
  <si>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</si>
  <si>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</si>
  <si>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</si>
  <si>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</si>
  <si>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</si>
  <si>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</si>
  <si>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</si>
  <si>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</si>
  <si>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</si>
  <si>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</si>
  <si>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</si>
  <si>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</si>
  <si>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</si>
  <si>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</si>
  <si>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</si>
  <si>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</si>
  <si>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</si>
  <si>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</si>
  <si>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</si>
  <si>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</si>
  <si>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</si>
  <si>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</si>
  <si>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</si>
  <si>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</si>
  <si>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</si>
  <si>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</si>
  <si>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</si>
  <si>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</si>
  <si>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</si>
  <si>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</si>
  <si>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</si>
  <si>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</si>
  <si>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</si>
  <si>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</si>
  <si>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</si>
  <si>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</si>
  <si>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</si>
  <si>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</si>
  <si>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</si>
  <si>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</si>
  <si>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</si>
  <si>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</si>
  <si>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</si>
  <si>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</si>
  <si>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</si>
  <si>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</si>
  <si>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</si>
  <si>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</si>
  <si>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</si>
  <si>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</si>
  <si>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</si>
  <si>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</si>
  <si>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</si>
  <si>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</si>
  <si>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</si>
  <si>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</si>
  <si>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</si>
  <si>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</si>
  <si>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</si>
  <si>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</si>
  <si>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</si>
  <si>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</si>
  <si>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</si>
  <si>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</si>
  <si>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</si>
  <si>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</si>
  <si>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</si>
  <si>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</si>
  <si>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</si>
  <si>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</si>
  <si>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</si>
  <si>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</si>
  <si>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</si>
  <si>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</si>
  <si>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</si>
  <si>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</si>
  <si>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</si>
  <si>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</si>
  <si>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</si>
  <si>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</si>
  <si>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</si>
  <si>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</si>
  <si>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</si>
  <si>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</si>
  <si>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</si>
  <si>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</si>
  <si>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</si>
  <si>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</si>
  <si>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</si>
  <si>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</si>
  <si>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</si>
  <si>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</si>
  <si>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</si>
  <si>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</si>
  <si>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</si>
  <si>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</si>
  <si>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</si>
  <si>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</si>
  <si>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</si>
  <si>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</si>
  <si>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</si>
  <si>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</si>
  <si>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</si>
  <si>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</si>
  <si>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</si>
  <si>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</si>
  <si>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</si>
  <si>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</si>
  <si>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</si>
  <si>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</si>
  <si>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</si>
  <si>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</si>
  <si>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</si>
  <si>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</si>
  <si>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</si>
  <si>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</si>
  <si>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</si>
  <si>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</si>
  <si>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</si>
  <si>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</si>
  <si>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</si>
  <si>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</si>
  <si>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</si>
  <si>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</si>
  <si>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</si>
  <si>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</si>
  <si>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</si>
  <si>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</si>
  <si>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</si>
  <si>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</si>
  <si>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</si>
  <si>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</si>
  <si>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</si>
  <si>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</si>
  <si>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</si>
  <si>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</si>
  <si>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</si>
  <si>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</si>
  <si>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</si>
  <si>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</si>
  <si>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</si>
  <si>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</si>
  <si>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</si>
  <si>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</si>
  <si>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</si>
  <si>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</si>
  <si>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</si>
  <si>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</si>
  <si>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</si>
  <si>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</si>
  <si>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</si>
  <si>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</si>
  <si>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</si>
  <si>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</si>
  <si>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</si>
  <si>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</si>
  <si>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</si>
  <si>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</si>
  <si>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</si>
  <si>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</si>
  <si>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</si>
  <si>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</si>
  <si>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</si>
  <si>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</si>
  <si>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</si>
  <si>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</si>
  <si>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</si>
  <si>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</si>
  <si>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</si>
  <si>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</si>
  <si>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</si>
  <si>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</si>
  <si>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</si>
  <si>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</si>
  <si>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</si>
  <si>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</si>
  <si>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</si>
  <si>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</si>
  <si>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</si>
  <si>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</si>
  <si>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</si>
  <si>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</si>
  <si>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</si>
  <si>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</si>
  <si>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</si>
  <si>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</si>
  <si>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</si>
  <si>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</si>
  <si>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</si>
  <si>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</si>
  <si>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</si>
  <si>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</si>
  <si>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</si>
  <si>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</si>
  <si>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</si>
  <si>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</si>
  <si>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</si>
  <si>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</si>
  <si>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</si>
  <si>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</si>
  <si>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</si>
  <si>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</si>
  <si>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</si>
  <si>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</si>
  <si>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</si>
  <si>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</si>
  <si>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</si>
  <si>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</si>
  <si>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</si>
  <si>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</si>
  <si>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</si>
  <si>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</si>
  <si>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</si>
  <si>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</si>
  <si>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</si>
  <si>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</si>
  <si>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</si>
  <si>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</si>
  <si>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</si>
  <si>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</si>
  <si>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</si>
  <si>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</si>
  <si>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</si>
  <si>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</si>
  <si>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</si>
  <si>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</si>
  <si>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</si>
  <si>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</si>
  <si>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</si>
  <si>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</si>
  <si>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</si>
  <si>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</si>
  <si>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</si>
  <si>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</si>
  <si>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</si>
  <si>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</si>
  <si>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</si>
  <si>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</si>
  <si>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</si>
  <si>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</si>
  <si>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</si>
  <si>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</si>
  <si>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</si>
  <si>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</si>
  <si>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</si>
  <si>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</si>
  <si>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</si>
  <si>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</si>
  <si>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</si>
  <si>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</si>
  <si>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</si>
  <si>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</si>
  <si>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</si>
  <si>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</si>
  <si>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</si>
  <si>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</si>
  <si>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</si>
  <si>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</si>
  <si>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</si>
  <si>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</si>
  <si>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</si>
  <si>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</si>
  <si>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</si>
  <si>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</si>
  <si>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</si>
  <si>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</si>
  <si>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</si>
  <si>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</si>
  <si>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</si>
  <si>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</si>
  <si>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</si>
  <si>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</si>
  <si>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</si>
  <si>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</si>
  <si>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</si>
  <si>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</si>
  <si>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</si>
  <si>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</si>
  <si>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</si>
  <si>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</si>
  <si>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</si>
  <si>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</si>
  <si>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</si>
  <si>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</si>
  <si>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</si>
  <si>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</si>
  <si>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</si>
  <si>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</si>
  <si>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</si>
  <si>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</si>
  <si>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</si>
  <si>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</si>
  <si>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</si>
  <si>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</si>
  <si>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</si>
  <si>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</si>
  <si>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</si>
  <si>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</si>
  <si>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</si>
  <si>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</si>
  <si>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</si>
  <si>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</si>
  <si>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</si>
  <si>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</si>
  <si>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</si>
  <si>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</si>
  <si>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</si>
  <si>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</si>
  <si>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</si>
  <si>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</si>
  <si>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</si>
  <si>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</si>
  <si>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</si>
  <si>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</si>
  <si>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</si>
  <si>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</si>
  <si>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</si>
  <si>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</si>
  <si>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</si>
  <si>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</si>
  <si>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</si>
  <si>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</si>
  <si>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</si>
  <si>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</si>
  <si>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</si>
  <si>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</si>
  <si>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</si>
  <si>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</si>
  <si>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</si>
  <si>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</si>
  <si>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</si>
  <si>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</si>
  <si>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</si>
  <si>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</si>
  <si>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</si>
  <si>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</si>
  <si>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</si>
  <si>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</si>
  <si>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</si>
  <si>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</si>
  <si>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</si>
  <si>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</si>
  <si>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</si>
  <si>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</si>
  <si>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</si>
  <si>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</si>
  <si>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</si>
  <si>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</si>
  <si>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</si>
  <si>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</si>
  <si>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</si>
  <si>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</si>
  <si>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</si>
  <si>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</si>
  <si>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</si>
  <si>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</si>
  <si>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</si>
  <si>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</si>
  <si>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</si>
  <si>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</si>
  <si>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</si>
  <si>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</si>
  <si>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</si>
  <si>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</si>
  <si>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</si>
  <si>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</si>
  <si>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</si>
  <si>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</si>
  <si>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</si>
  <si>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</si>
  <si>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</si>
  <si>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</si>
  <si>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</si>
  <si>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</si>
  <si>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</si>
  <si>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</si>
  <si>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</si>
  <si>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</si>
  <si>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</si>
  <si>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</si>
  <si>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</si>
  <si>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</si>
  <si>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</si>
  <si>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</si>
  <si>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</si>
  <si>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</si>
  <si>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</si>
  <si>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</si>
  <si>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</si>
  <si>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</si>
  <si>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</si>
  <si>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</si>
  <si>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</si>
  <si>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</si>
  <si>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</si>
  <si>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</si>
  <si>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</si>
  <si>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</si>
  <si>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</si>
  <si>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</si>
  <si>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</si>
  <si>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</si>
  <si>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</si>
  <si>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</si>
  <si>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</si>
  <si>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</si>
  <si>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</si>
  <si>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</si>
  <si>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</si>
  <si>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</si>
  <si>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</si>
  <si>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</si>
  <si>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</si>
  <si>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</si>
  <si>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</si>
  <si>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</si>
  <si>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</si>
  <si>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</si>
  <si>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</si>
  <si>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</si>
  <si>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</si>
  <si>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</si>
  <si>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</si>
  <si>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</si>
  <si>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</si>
  <si>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</si>
  <si>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</si>
  <si>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</si>
  <si>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</si>
  <si>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</si>
  <si>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</si>
  <si>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</si>
  <si>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</si>
  <si>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</si>
  <si>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</si>
  <si>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</si>
  <si>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</si>
  <si>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</si>
  <si>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</si>
  <si>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</si>
  <si>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</si>
  <si>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</si>
  <si>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</si>
  <si>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</si>
  <si>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</si>
  <si>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</si>
  <si>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</si>
  <si>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</si>
  <si>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</si>
  <si>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</si>
  <si>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</si>
  <si>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</si>
  <si>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</si>
  <si>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</si>
  <si>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</si>
  <si>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</si>
  <si>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</si>
  <si>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</si>
  <si>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</si>
  <si>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</si>
  <si>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</si>
  <si>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</si>
  <si>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</si>
  <si>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</si>
  <si>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</si>
  <si>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</si>
  <si>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</si>
  <si>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</si>
  <si>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</si>
  <si>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</si>
  <si>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</si>
  <si>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</si>
  <si>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</si>
  <si>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</si>
  <si>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</si>
  <si>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</si>
  <si>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</si>
  <si>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</si>
  <si>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</si>
  <si>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</si>
  <si>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</si>
  <si>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</si>
  <si>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</si>
  <si>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</si>
  <si>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</si>
  <si>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</si>
  <si>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</si>
  <si>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</si>
  <si>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</si>
  <si>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</si>
  <si>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</si>
  <si>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</si>
  <si>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</si>
  <si>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</si>
  <si>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</si>
  <si>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</si>
  <si>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</si>
  <si>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</si>
  <si>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</si>
  <si>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</si>
  <si>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</si>
  <si>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</si>
  <si>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</si>
  <si>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</si>
  <si>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</si>
  <si>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</si>
  <si>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</si>
  <si>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</si>
  <si>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</si>
  <si>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</si>
  <si>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</si>
  <si>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</si>
  <si>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</si>
  <si>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</si>
  <si>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</si>
  <si>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</si>
  <si>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</si>
  <si>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</si>
  <si>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</si>
  <si>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</si>
  <si>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</si>
  <si>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</si>
  <si>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</si>
  <si>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</si>
  <si>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</si>
  <si>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</si>
  <si>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</si>
  <si>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</si>
  <si>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</si>
  <si>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</si>
  <si>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</si>
  <si>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</si>
  <si>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</si>
  <si>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</si>
  <si>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</si>
  <si>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</si>
  <si>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</si>
  <si>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</si>
  <si>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</si>
  <si>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</si>
  <si>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</si>
  <si>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</si>
  <si>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</si>
  <si>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</si>
  <si>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</si>
  <si>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</si>
  <si>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</si>
  <si>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</si>
  <si>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</si>
  <si>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</si>
  <si>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</si>
  <si>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</si>
  <si>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</si>
  <si>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</si>
  <si>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</si>
  <si>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</si>
  <si>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</si>
  <si>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</si>
  <si>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</si>
  <si>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</si>
  <si>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</si>
  <si>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</si>
  <si>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</si>
  <si>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</si>
  <si>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</si>
  <si>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</si>
  <si>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</si>
  <si>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</si>
  <si>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</si>
  <si>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</si>
  <si>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</si>
  <si>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</si>
  <si>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</si>
  <si>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</si>
  <si>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</si>
  <si>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</si>
  <si>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</si>
  <si>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</si>
  <si>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</si>
  <si>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</si>
  <si>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</si>
  <si>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</si>
  <si>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</si>
  <si>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</si>
  <si>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</si>
  <si>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</si>
  <si>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</si>
  <si>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</si>
  <si>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</si>
  <si>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</si>
  <si>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</si>
  <si>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</si>
  <si>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</si>
  <si>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</si>
  <si>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</si>
  <si>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</si>
  <si>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</si>
  <si>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</si>
  <si>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</si>
  <si>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</si>
  <si>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</si>
  <si>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</si>
  <si>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</si>
  <si>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</si>
  <si>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</si>
  <si>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</si>
  <si>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</si>
  <si>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</si>
  <si>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</si>
  <si>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</si>
  <si>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</si>
  <si>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</si>
  <si>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</si>
  <si>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</si>
  <si>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</si>
  <si>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</si>
  <si>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</si>
  <si>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</si>
  <si>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</si>
  <si>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</si>
  <si>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</si>
  <si>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</si>
  <si>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</si>
  <si>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</si>
  <si>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</si>
  <si>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</si>
  <si>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</si>
  <si>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</si>
  <si>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</si>
  <si>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</si>
  <si>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</si>
  <si>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</si>
  <si>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</si>
  <si>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</si>
  <si>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</si>
  <si>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</si>
  <si>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</si>
  <si>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</si>
  <si>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</si>
  <si>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</si>
  <si>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</si>
  <si>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</si>
  <si>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</si>
  <si>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</si>
  <si>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</si>
  <si>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</si>
  <si>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</si>
  <si>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</si>
  <si>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</si>
  <si>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</si>
  <si>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</si>
  <si>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</si>
  <si>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</si>
  <si>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</si>
  <si>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</si>
  <si>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</si>
  <si>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</si>
  <si>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</si>
  <si>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</si>
  <si>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</si>
  <si>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</si>
  <si>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</si>
  <si>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</si>
  <si>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</si>
  <si>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</si>
  <si>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</si>
  <si>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</si>
  <si>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</si>
  <si>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</si>
  <si>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</si>
  <si>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</si>
  <si>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</si>
  <si>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</si>
  <si>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</si>
  <si>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</si>
  <si>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</si>
  <si>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</si>
  <si>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</si>
  <si>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</si>
  <si>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</si>
  <si>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</si>
  <si>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</si>
  <si>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</si>
  <si>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</si>
  <si>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</si>
  <si>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</si>
  <si>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</si>
  <si>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</si>
  <si>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</si>
  <si>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</si>
  <si>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</si>
  <si>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</si>
  <si>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</si>
  <si>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</si>
  <si>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</si>
  <si>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</si>
  <si>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</si>
  <si>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</si>
  <si>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</si>
  <si>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</si>
  <si>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</si>
  <si>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</si>
  <si>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</si>
  <si>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</si>
  <si>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</si>
  <si>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</si>
  <si>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</si>
  <si>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</si>
  <si>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</si>
  <si>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</si>
  <si>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</si>
  <si>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</si>
  <si>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</si>
  <si>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</si>
  <si>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</si>
  <si>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</si>
  <si>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</si>
  <si>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</si>
  <si>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</si>
  <si>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</si>
  <si>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</si>
  <si>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</si>
  <si>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</si>
  <si>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</si>
  <si>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</si>
  <si>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</si>
  <si>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</si>
  <si>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</si>
  <si>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</si>
  <si>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</si>
  <si>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</si>
  <si>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</si>
  <si>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</si>
  <si>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</si>
  <si>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</si>
  <si>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</si>
  <si>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</si>
  <si>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</si>
  <si>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</si>
  <si>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</si>
  <si>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</si>
  <si>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</si>
  <si>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</si>
  <si>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</si>
  <si>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</si>
  <si>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</si>
  <si>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</si>
  <si>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</si>
  <si>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</si>
  <si>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</si>
  <si>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</si>
  <si>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</si>
  <si>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</si>
  <si>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</si>
  <si>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</si>
  <si>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</si>
  <si>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</si>
  <si>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</si>
  <si>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</si>
  <si>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</si>
  <si>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</si>
  <si>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</si>
  <si>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</si>
  <si>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</si>
  <si>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</si>
  <si>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</si>
  <si>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</si>
  <si>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</si>
  <si>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</si>
  <si>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</si>
  <si>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</si>
  <si>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</si>
  <si>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</si>
  <si>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</si>
  <si>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</si>
  <si>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</si>
  <si>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</si>
  <si>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</si>
  <si>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</si>
  <si>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</si>
  <si>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</si>
  <si>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</si>
  <si>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</si>
  <si>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</si>
  <si>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</si>
  <si>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</si>
  <si>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</si>
  <si>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</si>
  <si>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</si>
  <si>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</si>
  <si>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</si>
  <si>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</si>
  <si>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</si>
  <si>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</si>
  <si>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</si>
  <si>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</si>
  <si>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</si>
  <si>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</si>
  <si>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</si>
  <si>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</si>
  <si>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</si>
  <si>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</si>
  <si>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</si>
  <si>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</si>
  <si>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</si>
  <si>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</si>
  <si>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</si>
  <si>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</si>
  <si>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</si>
  <si>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</si>
  <si>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</si>
  <si>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</si>
  <si>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</si>
  <si>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</si>
  <si>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</si>
  <si>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</si>
  <si>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</si>
  <si>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</si>
  <si>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</si>
  <si>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</si>
  <si>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</si>
  <si>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</si>
  <si>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</si>
  <si>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</si>
  <si>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</si>
  <si>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</si>
  <si>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</si>
  <si>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</si>
  <si>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</si>
  <si>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</si>
  <si>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</si>
  <si>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</si>
  <si>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</si>
  <si>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</si>
  <si>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</si>
  <si>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</si>
  <si>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</si>
  <si>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</si>
  <si>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</si>
  <si>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</si>
  <si>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</si>
  <si>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</si>
  <si>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</si>
  <si>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</si>
  <si>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</si>
  <si>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</si>
  <si>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</si>
  <si>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</si>
  <si>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</si>
  <si>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</si>
  <si>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</si>
  <si>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</si>
  <si>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</si>
  <si>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</si>
  <si>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</si>
  <si>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</si>
  <si>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</si>
  <si>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</si>
  <si>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</si>
  <si>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</si>
  <si>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</si>
  <si>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</si>
  <si>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</si>
  <si>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</si>
  <si>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</si>
  <si>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</si>
  <si>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</si>
  <si>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</si>
  <si>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</si>
  <si>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</si>
  <si>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</si>
  <si>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</si>
  <si>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</si>
  <si>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</si>
  <si>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</si>
  <si>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</si>
  <si>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</si>
  <si>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</si>
  <si>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</si>
  <si>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</si>
  <si>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</si>
  <si>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</si>
  <si>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</si>
  <si>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</si>
  <si>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</si>
  <si>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</si>
  <si>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</si>
  <si>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</si>
  <si>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</si>
  <si>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</si>
  <si>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</si>
  <si>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</si>
  <si>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</si>
  <si>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</si>
  <si>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</si>
  <si>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</si>
  <si>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</si>
  <si>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</si>
  <si>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</si>
  <si>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</si>
  <si>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</si>
  <si>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</si>
  <si>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</si>
  <si>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</si>
  <si>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</si>
  <si>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</si>
  <si>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</si>
  <si>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</si>
  <si>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</si>
  <si>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</si>
  <si>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</si>
  <si>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</si>
  <si>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</si>
  <si>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</si>
  <si>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</si>
  <si>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</si>
  <si>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</si>
  <si>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</si>
  <si>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</si>
  <si>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</si>
  <si>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</si>
  <si>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</si>
  <si>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</si>
  <si>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</si>
  <si>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</si>
  <si>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</si>
  <si>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</si>
  <si>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</si>
  <si>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</si>
  <si>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</si>
  <si>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</si>
  <si>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</si>
  <si>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</si>
  <si>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</si>
  <si>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</si>
  <si>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</si>
  <si>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</si>
  <si>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</si>
  <si>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</si>
  <si>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</si>
  <si>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</si>
  <si>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</si>
  <si>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</si>
  <si>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</si>
  <si>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</si>
  <si>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</si>
  <si>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</si>
  <si>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</si>
  <si>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</si>
  <si>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</si>
  <si>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</si>
  <si>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</si>
  <si>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</si>
  <si>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</si>
  <si>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</si>
  <si>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</si>
  <si>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</si>
  <si>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</si>
  <si>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</si>
  <si>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</si>
  <si>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</si>
  <si>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</si>
  <si>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</si>
  <si>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</si>
  <si>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</si>
  <si>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</si>
  <si>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</si>
  <si>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</si>
  <si>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</si>
  <si>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</si>
  <si>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</si>
  <si>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</si>
  <si>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</si>
  <si>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</si>
  <si>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</si>
  <si>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</si>
  <si>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</si>
  <si>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</si>
  <si>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</si>
  <si>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</si>
  <si>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</si>
  <si>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</si>
  <si>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</si>
  <si>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</si>
  <si>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</si>
  <si>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</si>
  <si>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</si>
  <si>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</si>
  <si>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</si>
  <si>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</si>
  <si>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</si>
  <si>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</si>
  <si>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</si>
  <si>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</si>
  <si>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</si>
  <si>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</si>
  <si>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</si>
  <si>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</si>
  <si>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</si>
  <si>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</si>
  <si>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</si>
  <si>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</si>
  <si>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</si>
  <si>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</si>
  <si>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</si>
  <si>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</si>
  <si>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</si>
  <si>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</si>
  <si>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</si>
  <si>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</si>
  <si>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</si>
  <si>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</si>
  <si>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</si>
  <si>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</si>
  <si>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</si>
  <si>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</si>
  <si>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</si>
  <si>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</si>
  <si>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</si>
  <si>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</si>
  <si>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</si>
  <si>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</si>
  <si>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</si>
  <si>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</si>
  <si>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</si>
  <si>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</si>
  <si>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</si>
  <si>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</si>
  <si>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</si>
  <si>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</si>
  <si>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</si>
  <si>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</si>
  <si>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</si>
  <si>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</si>
  <si>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</si>
  <si>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</si>
  <si>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</si>
  <si>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</si>
  <si>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</si>
  <si>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</si>
  <si>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</si>
  <si>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</si>
  <si>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</si>
  <si>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</si>
  <si>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</si>
  <si>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</si>
  <si>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</si>
  <si>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</si>
  <si>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</si>
  <si>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</si>
  <si>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</si>
  <si>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</si>
  <si>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</si>
  <si>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</si>
  <si>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</si>
  <si>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</si>
  <si>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</si>
  <si>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</si>
  <si>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</si>
  <si>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</si>
  <si>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</si>
  <si>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</si>
  <si>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</si>
  <si>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</si>
  <si>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</si>
  <si>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</si>
  <si>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</si>
  <si>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</si>
  <si>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</si>
  <si>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</si>
  <si>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</si>
  <si>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</si>
  <si>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</si>
  <si>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</si>
  <si>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</si>
  <si>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</si>
  <si>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</si>
  <si>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</si>
  <si>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</si>
  <si>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</si>
  <si>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</si>
  <si>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</si>
  <si>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</si>
  <si>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</si>
  <si>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</si>
  <si>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</si>
  <si>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</si>
  <si>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</si>
  <si>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</si>
  <si>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</si>
  <si>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</si>
  <si>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</si>
  <si>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</si>
  <si>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</si>
  <si>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</si>
  <si>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</si>
  <si>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</si>
  <si>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</si>
  <si>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</si>
  <si>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</si>
  <si>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</si>
  <si>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</si>
  <si>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</si>
  <si>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</si>
  <si>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</si>
  <si>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</si>
  <si>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</si>
  <si>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</si>
  <si>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</si>
  <si>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</si>
  <si>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</si>
  <si>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</si>
  <si>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</si>
  <si>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</si>
  <si>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</si>
  <si>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</si>
  <si>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</si>
  <si>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</si>
  <si>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</si>
  <si>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</si>
  <si>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</si>
  <si>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</si>
  <si>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</si>
  <si>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</si>
  <si>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</si>
  <si>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</si>
  <si>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</si>
  <si>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</si>
  <si>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</si>
  <si>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</si>
  <si>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</si>
  <si>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</si>
  <si>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</si>
  <si>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</si>
  <si>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</si>
  <si>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</si>
  <si>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</si>
  <si>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</si>
  <si>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</si>
  <si>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</si>
  <si>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</si>
  <si>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</si>
  <si>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</si>
  <si>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</si>
  <si>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</si>
  <si>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</si>
  <si>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</si>
  <si>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</si>
  <si>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</si>
  <si>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</si>
  <si>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</si>
  <si>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</si>
  <si>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</si>
  <si>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</si>
  <si>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</si>
  <si>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</si>
  <si>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</si>
  <si>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</si>
  <si>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</si>
  <si>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</si>
  <si>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</si>
  <si>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</si>
  <si>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</si>
  <si>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</si>
  <si>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</si>
  <si>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</si>
  <si>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</si>
  <si>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</si>
  <si>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</si>
  <si>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</si>
  <si>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</si>
  <si>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</si>
  <si>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</si>
  <si>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</si>
  <si>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</si>
  <si>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</si>
  <si>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</si>
  <si>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</si>
  <si>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</si>
  <si>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</si>
  <si>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</si>
  <si>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</si>
  <si>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</si>
  <si>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</si>
  <si>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</si>
  <si>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</si>
  <si>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</si>
  <si>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</si>
  <si>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</si>
  <si>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</si>
  <si>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</si>
  <si>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</si>
  <si>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</si>
  <si>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</si>
  <si>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</si>
  <si>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</si>
  <si>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</si>
  <si>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</si>
  <si>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</si>
  <si>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</si>
  <si>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</si>
  <si>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</si>
  <si>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</si>
  <si>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</si>
  <si>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</si>
  <si>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</si>
  <si>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</si>
  <si>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</si>
  <si>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</si>
  <si>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</si>
  <si>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</si>
  <si>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</si>
  <si>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</si>
  <si>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</si>
  <si>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</si>
  <si>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</si>
  <si>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</si>
  <si>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</si>
  <si>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</si>
  <si>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</si>
  <si>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</si>
  <si>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</si>
  <si>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</si>
  <si>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</si>
  <si>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</si>
  <si>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</si>
  <si>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</si>
  <si>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</si>
  <si>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</si>
  <si>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</si>
  <si>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</si>
  <si>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</si>
  <si>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</si>
  <si>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</si>
  <si>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</si>
  <si>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</si>
  <si>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</si>
  <si>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</si>
  <si>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</si>
  <si>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</si>
  <si>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</si>
  <si>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</si>
  <si>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</si>
  <si>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</si>
  <si>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</si>
  <si>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</si>
  <si>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</si>
  <si>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</si>
  <si>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</si>
  <si>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</si>
  <si>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</si>
  <si>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</si>
  <si>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</si>
  <si>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</si>
  <si>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</si>
  <si>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</si>
  <si>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</si>
  <si>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</si>
  <si>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</si>
  <si>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</si>
  <si>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</si>
  <si>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</si>
  <si>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</si>
  <si>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</si>
  <si>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</si>
  <si>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</si>
  <si>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</si>
  <si>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</si>
  <si>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</si>
  <si>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</si>
  <si>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</si>
  <si>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</si>
  <si>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</si>
  <si>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</si>
  <si>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</si>
  <si>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</si>
  <si>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</si>
  <si>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</si>
  <si>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</si>
  <si>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</si>
  <si>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</si>
  <si>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</si>
  <si>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</si>
  <si>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</si>
  <si>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</si>
  <si>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</si>
  <si>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</si>
  <si>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</si>
  <si>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</si>
  <si>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</si>
  <si>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</si>
  <si>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</si>
  <si>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</si>
  <si>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</si>
  <si>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</si>
  <si>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</si>
  <si>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</si>
  <si>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</si>
  <si>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</si>
  <si>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</si>
  <si>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</si>
  <si>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</si>
  <si>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</si>
  <si>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</si>
  <si>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</si>
  <si>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</si>
  <si>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</si>
  <si>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</si>
  <si>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</si>
  <si>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</si>
  <si>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</si>
  <si>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</si>
  <si>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</si>
  <si>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</si>
  <si>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</si>
  <si>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</si>
  <si>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</si>
  <si>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</si>
  <si>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</si>
  <si>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</si>
  <si>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</si>
  <si>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</si>
  <si>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</si>
  <si>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</si>
  <si>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</si>
  <si>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</si>
  <si>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</si>
  <si>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</si>
  <si>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</si>
  <si>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</si>
  <si>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</si>
  <si>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</si>
  <si>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</si>
  <si>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</si>
  <si>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</si>
  <si>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</si>
  <si>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</si>
  <si>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</si>
  <si>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</si>
  <si>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</si>
  <si>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</si>
  <si>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</si>
  <si>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</si>
  <si>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</si>
  <si>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</si>
  <si>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</si>
  <si>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</si>
  <si>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</si>
  <si>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</si>
  <si>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</si>
  <si>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</si>
  <si>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</si>
  <si>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</si>
  <si>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</si>
  <si>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</si>
  <si>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</si>
  <si>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</si>
  <si>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</si>
  <si>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</si>
  <si>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</si>
  <si>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</si>
  <si>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</si>
  <si>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</si>
  <si>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</si>
  <si>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</si>
  <si>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</si>
  <si>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</si>
  <si>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</si>
  <si>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</si>
  <si>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</si>
  <si>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</si>
  <si>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</si>
  <si>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</si>
  <si>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</si>
  <si>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</si>
  <si>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</si>
  <si>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</si>
  <si>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</si>
  <si>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</si>
  <si>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</si>
  <si>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</si>
  <si>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</si>
  <si>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</si>
  <si>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</si>
  <si>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</si>
  <si>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</si>
  <si>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</si>
  <si>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</si>
  <si>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</si>
  <si>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</si>
  <si>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</si>
  <si>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</si>
  <si>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</si>
  <si>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</si>
  <si>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</si>
  <si>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</si>
  <si>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</si>
  <si>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</si>
  <si>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</si>
  <si>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</si>
  <si>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</si>
  <si>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</si>
  <si>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</si>
  <si>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</si>
  <si>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</si>
  <si>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</si>
  <si>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</si>
  <si>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</si>
  <si>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</si>
  <si>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</si>
  <si>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</si>
  <si>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</si>
  <si>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</si>
  <si>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</si>
  <si>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</si>
  <si>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</si>
  <si>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</si>
  <si>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</si>
  <si>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</si>
  <si>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</si>
  <si>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</si>
  <si>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</si>
  <si>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</si>
  <si>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</si>
  <si>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</si>
  <si>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</si>
  <si>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</si>
  <si>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</si>
  <si>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</si>
  <si>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</si>
  <si>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</si>
  <si>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</si>
  <si>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</si>
  <si>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</si>
  <si>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</si>
  <si>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</si>
  <si>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</si>
  <si>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</si>
  <si>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</si>
  <si>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</si>
  <si>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</si>
  <si>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</si>
  <si>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</si>
  <si>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</si>
  <si>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</si>
  <si>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</si>
  <si>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</si>
  <si>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</si>
  <si>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</si>
  <si>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</si>
  <si>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</si>
  <si>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</si>
  <si>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</si>
  <si>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</si>
  <si>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</si>
  <si>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</si>
  <si>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</si>
  <si>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</si>
  <si>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</si>
  <si>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</si>
  <si>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</si>
  <si>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</si>
  <si>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</si>
  <si>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</si>
  <si>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</si>
  <si>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</si>
  <si>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</si>
  <si>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</si>
  <si>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</si>
  <si>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</si>
  <si>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</si>
  <si>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</si>
  <si>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</si>
  <si>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</si>
  <si>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</si>
  <si>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</si>
  <si>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</si>
  <si>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</si>
  <si>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</si>
  <si>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</si>
  <si>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</si>
  <si>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</si>
  <si>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</si>
  <si>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</si>
  <si>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</si>
  <si>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</si>
  <si>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</si>
  <si>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</si>
  <si>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</si>
  <si>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</si>
  <si>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</si>
  <si>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</si>
  <si>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</si>
  <si>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</si>
  <si>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</si>
  <si>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</si>
  <si>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</si>
  <si>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</si>
  <si>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</si>
  <si>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</si>
  <si>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</si>
  <si>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</si>
  <si>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</si>
  <si>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</si>
  <si>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</si>
  <si>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</si>
  <si>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</si>
  <si>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</si>
  <si>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</si>
  <si>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</si>
  <si>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</si>
  <si>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</si>
  <si>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</si>
  <si>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</si>
  <si>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</si>
  <si>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</si>
  <si>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</si>
  <si>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</si>
  <si>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</si>
  <si>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</si>
  <si>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</si>
  <si>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</si>
  <si>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</si>
  <si>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</si>
  <si>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</si>
  <si>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</si>
  <si>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</si>
  <si>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</si>
  <si>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</si>
  <si>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</si>
  <si>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</si>
  <si>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</si>
  <si>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</si>
  <si>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</si>
  <si>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</si>
  <si>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</si>
  <si>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</si>
  <si>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</si>
  <si>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</si>
  <si>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</si>
  <si>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</si>
  <si>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</si>
  <si>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</si>
  <si>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</si>
  <si>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</si>
  <si>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</si>
  <si>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</si>
  <si>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</si>
  <si>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</si>
  <si>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</si>
  <si>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</si>
  <si>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</si>
  <si>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</si>
  <si>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</si>
  <si>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</si>
  <si>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</si>
  <si>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</si>
  <si>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</si>
  <si>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</si>
  <si>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</si>
  <si>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</si>
  <si>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</si>
  <si>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</si>
  <si>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</si>
  <si>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</si>
  <si>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</si>
  <si>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</si>
  <si>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</si>
  <si>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</si>
  <si>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</si>
  <si>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</si>
  <si>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</si>
  <si>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</si>
  <si>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</si>
  <si>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</si>
  <si>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</si>
  <si>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</si>
  <si>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</si>
  <si>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</si>
  <si>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</si>
  <si>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</si>
  <si>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</si>
  <si>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</si>
  <si>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</si>
  <si>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</si>
  <si>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</si>
  <si>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</si>
  <si>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</si>
  <si>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</si>
  <si>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</si>
  <si>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</si>
  <si>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</si>
  <si>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</si>
  <si>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</si>
  <si>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</si>
  <si>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</si>
  <si>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</si>
  <si>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</si>
  <si>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</si>
  <si>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</si>
  <si>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</si>
  <si>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</si>
  <si>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</si>
  <si>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</si>
  <si>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</si>
  <si>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</si>
  <si>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</si>
  <si>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</si>
  <si>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</si>
  <si>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</si>
  <si>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</si>
  <si>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</si>
  <si>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</si>
  <si>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</si>
  <si>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</si>
  <si>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</si>
  <si>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</si>
  <si>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</si>
  <si>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</si>
  <si>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</si>
  <si>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</si>
  <si>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</si>
  <si>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</si>
  <si>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</si>
  <si>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</si>
  <si>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</si>
  <si>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</si>
  <si>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</si>
  <si>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</si>
  <si>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</si>
  <si>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</si>
  <si>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</si>
  <si>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</si>
  <si>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</si>
  <si>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</si>
  <si>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</si>
  <si>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</si>
  <si>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</si>
  <si>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</si>
  <si>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</si>
  <si>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</si>
  <si>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</si>
  <si>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</si>
  <si>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</si>
  <si>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</si>
  <si>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</si>
  <si>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</si>
  <si>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</si>
  <si>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</si>
  <si>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</si>
  <si>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</si>
  <si>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</si>
  <si>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</si>
  <si>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</si>
  <si>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</si>
  <si>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</si>
  <si>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</si>
  <si>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</si>
  <si>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</si>
  <si>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</si>
  <si>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</si>
  <si>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</si>
  <si>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</si>
  <si>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</si>
  <si>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</si>
  <si>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</si>
  <si>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</si>
  <si>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</si>
  <si>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</si>
  <si>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</si>
  <si>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</si>
  <si>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</si>
  <si>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</si>
  <si>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</si>
  <si>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</si>
  <si>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</si>
  <si>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</si>
  <si>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</si>
  <si>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</si>
  <si>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</si>
  <si>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</si>
  <si>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</si>
  <si>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</si>
  <si>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</si>
  <si>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</si>
  <si>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</si>
  <si>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</si>
  <si>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</si>
  <si>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</si>
  <si>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</si>
  <si>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</si>
  <si>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</si>
  <si>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</si>
  <si>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</si>
  <si>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</si>
  <si>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</si>
  <si>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</si>
  <si>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</si>
  <si>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</si>
  <si>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</si>
  <si>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</si>
  <si>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</si>
  <si>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</si>
  <si>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</si>
  <si>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</si>
  <si>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</si>
  <si>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</si>
  <si>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</si>
  <si>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</si>
  <si>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</si>
  <si>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</si>
  <si>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</si>
  <si>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</si>
  <si>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</si>
  <si>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</si>
  <si>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</si>
  <si>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</si>
  <si>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</si>
  <si>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</si>
  <si>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</si>
  <si>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</si>
  <si>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</si>
  <si>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</si>
  <si>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</si>
  <si>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</si>
  <si>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</si>
  <si>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</si>
  <si>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</si>
  <si>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</si>
  <si>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</si>
  <si>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</si>
  <si>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</si>
  <si>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</si>
  <si>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</si>
  <si>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</si>
  <si>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</si>
  <si>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</si>
  <si>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</si>
  <si>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</si>
  <si>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</si>
  <si>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</si>
  <si>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</si>
  <si>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</si>
  <si>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</si>
  <si>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</si>
  <si>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</si>
  <si>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</si>
  <si>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</si>
  <si>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</si>
  <si>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</si>
  <si>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</si>
  <si>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</si>
  <si>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</si>
  <si>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</si>
  <si>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</si>
  <si>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</si>
  <si>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</si>
  <si>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</si>
  <si>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</si>
  <si>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</si>
  <si>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</si>
  <si>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</si>
  <si>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</si>
  <si>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</si>
  <si>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</si>
  <si>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</si>
  <si>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</si>
  <si>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</si>
  <si>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</si>
  <si>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</si>
  <si>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</si>
  <si>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</si>
  <si>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</si>
  <si>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</si>
  <si>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</si>
  <si>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</si>
  <si>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</si>
  <si>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</si>
  <si>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</si>
  <si>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</si>
  <si>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</si>
  <si>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</si>
  <si>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</si>
  <si>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</si>
  <si>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</si>
  <si>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</si>
  <si>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</si>
  <si>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</si>
  <si>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</si>
  <si>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</si>
  <si>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</si>
  <si>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</si>
  <si>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</si>
  <si>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</si>
  <si>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</si>
  <si>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</si>
  <si>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</si>
  <si>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</si>
  <si>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</si>
  <si>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</si>
  <si>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</si>
  <si>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</si>
  <si>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</si>
  <si>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</si>
  <si>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</si>
  <si>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</si>
  <si>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</si>
  <si>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</si>
  <si>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</si>
  <si>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</si>
  <si>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</si>
  <si>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</si>
  <si>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</si>
  <si>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</si>
  <si>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</si>
  <si>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</si>
  <si>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</si>
  <si>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</si>
  <si>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</si>
  <si>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</si>
  <si>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</si>
  <si>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</si>
  <si>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</si>
  <si>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</si>
  <si>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</si>
  <si>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</si>
  <si>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</si>
  <si>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</si>
  <si>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</si>
  <si>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</si>
  <si>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</si>
  <si>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</si>
  <si>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</si>
  <si>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</si>
  <si>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</si>
  <si>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</si>
  <si>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</si>
  <si>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</si>
  <si>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</si>
  <si>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</si>
  <si>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</si>
  <si>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</si>
  <si>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</si>
  <si>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</si>
  <si>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</si>
  <si>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</si>
  <si>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</si>
  <si>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</si>
  <si>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</si>
  <si>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</si>
  <si>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</si>
  <si>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</si>
  <si>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</si>
  <si>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</si>
  <si>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</si>
  <si>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</si>
  <si>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</si>
  <si>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</si>
  <si>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</si>
  <si>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</si>
  <si>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</si>
  <si>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</si>
  <si>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</si>
  <si>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</si>
  <si>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</si>
  <si>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</si>
  <si>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</si>
  <si>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</si>
  <si>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</si>
  <si>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</si>
  <si>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</si>
  <si>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</si>
  <si>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</si>
  <si>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</si>
  <si>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</si>
  <si>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</si>
  <si>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</si>
  <si>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</si>
  <si>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</si>
  <si>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</si>
  <si>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</si>
  <si>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</si>
  <si>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</si>
  <si>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</si>
  <si>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</si>
  <si>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</si>
  <si>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</si>
  <si>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</si>
  <si>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</si>
  <si>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</si>
  <si>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</si>
  <si>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</si>
  <si>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</si>
  <si>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</si>
  <si>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</si>
  <si>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</si>
  <si>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</si>
  <si>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</si>
  <si>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</si>
  <si>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</si>
  <si>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</si>
  <si>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</si>
  <si>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</si>
  <si>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</si>
  <si>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</si>
  <si>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</si>
  <si>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</si>
  <si>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</si>
  <si>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</si>
  <si>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</si>
  <si>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</si>
  <si>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</si>
  <si>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</si>
  <si>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</si>
  <si>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</si>
  <si>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</si>
  <si>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</si>
  <si>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</si>
  <si>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</si>
  <si>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</si>
  <si>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</si>
  <si>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</si>
  <si>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</si>
  <si>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</si>
  <si>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</si>
  <si>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</si>
  <si>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</si>
  <si>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</si>
  <si>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</si>
  <si>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</si>
  <si>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</si>
  <si>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</si>
  <si>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</si>
  <si>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</si>
  <si>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</si>
  <si>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</si>
  <si>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</si>
  <si>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</si>
  <si>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</si>
  <si>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</si>
  <si>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</si>
  <si>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</si>
  <si>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</si>
  <si>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</si>
  <si>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</si>
  <si>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</si>
  <si>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</si>
  <si>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</si>
  <si>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</si>
  <si>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</si>
  <si>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</si>
  <si>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</si>
  <si>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</si>
  <si>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</si>
  <si>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</si>
  <si>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</si>
  <si>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</si>
  <si>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</si>
  <si>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</si>
  <si>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</si>
  <si>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</si>
  <si>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</si>
  <si>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</si>
  <si>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</si>
  <si>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</si>
  <si>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</si>
  <si>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</si>
  <si>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</si>
  <si>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</si>
  <si>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</si>
  <si>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</si>
  <si>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</si>
  <si>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</si>
  <si>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</si>
  <si>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</si>
  <si>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</si>
  <si>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</si>
  <si>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</si>
  <si>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</si>
  <si>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</si>
  <si>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</si>
  <si>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</si>
  <si>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</si>
  <si>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</si>
  <si>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</si>
  <si>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</si>
  <si>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</si>
  <si>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</si>
  <si>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</si>
  <si>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</si>
  <si>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</si>
  <si>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</si>
  <si>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</si>
  <si>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</si>
  <si>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</si>
  <si>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</si>
  <si>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</si>
  <si>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</si>
  <si>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</si>
  <si>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</si>
  <si>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</si>
  <si>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</si>
  <si>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</si>
  <si>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</si>
  <si>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</si>
  <si>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</si>
  <si>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</si>
  <si>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</si>
  <si>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</si>
  <si>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</si>
  <si>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</si>
  <si>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</si>
  <si>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</si>
  <si>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</si>
  <si>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</si>
  <si>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</si>
  <si>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</si>
  <si>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</si>
  <si>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</si>
  <si>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</si>
  <si>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</si>
  <si>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</si>
  <si>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</si>
  <si>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</si>
  <si>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</si>
  <si>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</si>
  <si>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</si>
  <si>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</si>
  <si>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</si>
  <si>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</si>
  <si>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</si>
  <si>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</si>
  <si>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</si>
  <si>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</si>
  <si>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</si>
  <si>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</si>
  <si>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</si>
  <si>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</si>
  <si>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</si>
  <si>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</si>
  <si>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</si>
  <si>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</si>
  <si>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</si>
  <si>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</si>
  <si>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</si>
  <si>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</si>
  <si>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</si>
  <si>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</si>
  <si>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</si>
  <si>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</si>
  <si>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</si>
  <si>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</si>
  <si>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</si>
  <si>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</si>
  <si>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</si>
  <si>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</si>
  <si>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</si>
  <si>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</si>
  <si>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</si>
  <si>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</si>
  <si>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</si>
  <si>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</si>
  <si>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</si>
  <si>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</si>
  <si>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</si>
  <si>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</si>
  <si>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</si>
  <si>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</si>
  <si>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</si>
  <si>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</si>
  <si>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</si>
  <si>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</si>
  <si>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</si>
  <si>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</si>
  <si>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</si>
  <si>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</si>
  <si>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</si>
  <si>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</si>
  <si>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</si>
  <si>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</si>
  <si>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</si>
  <si>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</si>
  <si>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</si>
  <si>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</si>
  <si>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</si>
  <si>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</si>
  <si>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</si>
  <si>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</si>
  <si>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</si>
  <si>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</si>
  <si>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</si>
  <si>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</si>
  <si>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</si>
  <si>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</si>
  <si>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</si>
  <si>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</si>
  <si>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</si>
  <si>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</si>
  <si>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</si>
  <si>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</si>
  <si>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</si>
  <si>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</si>
  <si>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</si>
  <si>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</si>
  <si>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</si>
  <si>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</si>
  <si>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</si>
  <si>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</si>
  <si>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</si>
  <si>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</si>
  <si>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</si>
  <si>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</si>
  <si>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</si>
  <si>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</si>
  <si>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</si>
  <si>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</si>
  <si>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</si>
  <si>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</si>
  <si>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</si>
  <si>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</si>
  <si>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</si>
  <si>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</si>
  <si>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</si>
  <si>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</si>
  <si>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</si>
  <si>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</si>
  <si>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</si>
  <si>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</si>
  <si>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</si>
  <si>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</si>
  <si>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</si>
  <si>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</si>
  <si>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</si>
  <si>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</si>
  <si>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</si>
  <si>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</si>
  <si>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</si>
  <si>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</si>
  <si>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</si>
  <si>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</si>
  <si>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</si>
  <si>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</si>
  <si>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</si>
  <si>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</si>
  <si>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</si>
  <si>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</si>
  <si>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</si>
  <si>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</si>
  <si>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</si>
  <si>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</si>
  <si>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</si>
  <si>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</si>
  <si>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</si>
  <si>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</si>
  <si>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</si>
  <si>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</si>
  <si>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</si>
  <si>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</si>
  <si>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</si>
  <si>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</si>
  <si>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</si>
  <si>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</si>
  <si>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</si>
  <si>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</si>
  <si>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</si>
  <si>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</si>
  <si>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</si>
  <si>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</si>
  <si>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</si>
  <si>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</si>
  <si>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</si>
  <si>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</si>
  <si>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</si>
  <si>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</si>
  <si>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</si>
  <si>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</si>
  <si>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</si>
  <si>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</si>
  <si>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</si>
  <si>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</si>
  <si>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</si>
  <si>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</si>
  <si>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</si>
  <si>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</si>
  <si>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</si>
  <si>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</si>
  <si>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</si>
  <si>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</si>
  <si>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</si>
  <si>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</si>
  <si>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</si>
  <si>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</si>
  <si>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</si>
  <si>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</si>
  <si>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</si>
  <si>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</si>
  <si>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</si>
  <si>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</si>
  <si>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</si>
  <si>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</si>
  <si>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</si>
  <si>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</si>
  <si>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</si>
  <si>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</si>
  <si>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</si>
  <si>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</si>
  <si>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</si>
  <si>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</si>
  <si>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</si>
  <si>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</si>
  <si>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</si>
  <si>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</si>
  <si>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</si>
  <si>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</si>
  <si>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</si>
  <si>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</si>
  <si>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</si>
  <si>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</si>
  <si>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</si>
  <si>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</si>
  <si>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</si>
  <si>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</si>
  <si>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</si>
  <si>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</si>
  <si>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</si>
  <si>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</si>
  <si>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</si>
  <si>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</si>
  <si>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</si>
  <si>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</si>
  <si>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</si>
  <si>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</si>
  <si>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</si>
  <si>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</si>
  <si>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</si>
  <si>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</si>
  <si>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</si>
  <si>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</si>
  <si>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</si>
  <si>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</si>
  <si>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</si>
  <si>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</si>
  <si>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</si>
  <si>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</si>
  <si>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</si>
  <si>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</si>
  <si>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</si>
  <si>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</si>
  <si>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</si>
  <si>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</si>
  <si>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</si>
  <si>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</si>
  <si>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</si>
  <si>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</si>
  <si>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</si>
  <si>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</si>
  <si>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</si>
  <si>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</si>
  <si>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</si>
  <si>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</si>
  <si>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</si>
  <si>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</si>
  <si>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</si>
  <si>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</si>
  <si>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</si>
  <si>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</si>
  <si>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</si>
  <si>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</si>
  <si>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</si>
  <si>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</si>
  <si>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</si>
  <si>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</si>
  <si>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</si>
  <si>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</si>
  <si>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</si>
  <si>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</si>
  <si>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</si>
  <si>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</si>
  <si>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</si>
  <si>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</si>
  <si>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</si>
  <si>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</si>
  <si>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</si>
  <si>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</si>
  <si>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</si>
  <si>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</si>
  <si>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</si>
  <si>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</si>
  <si>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</si>
  <si>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</si>
  <si>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</si>
  <si>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</si>
  <si>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</si>
  <si>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</si>
  <si>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</si>
  <si>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</si>
  <si>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</si>
  <si>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</si>
  <si>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</si>
  <si>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</si>
  <si>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</si>
  <si>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</si>
  <si>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</si>
  <si>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</si>
  <si>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</si>
  <si>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</si>
  <si>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</si>
  <si>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</si>
  <si>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</si>
  <si>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</si>
  <si>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</si>
  <si>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</si>
  <si>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</si>
  <si>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</si>
  <si>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</si>
  <si>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</si>
  <si>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</si>
  <si>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</si>
  <si>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</si>
  <si>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</si>
  <si>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</si>
  <si>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</si>
  <si>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</si>
  <si>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</si>
  <si>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</si>
  <si>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</si>
  <si>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</si>
  <si>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</si>
  <si>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</si>
  <si>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</si>
  <si>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</si>
  <si>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</si>
  <si>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</si>
  <si>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</si>
  <si>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</si>
  <si>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</si>
  <si>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</si>
  <si>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</si>
  <si>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</si>
  <si>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</si>
  <si>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</si>
  <si>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</si>
  <si>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</si>
  <si>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</si>
  <si>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</si>
  <si>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</si>
  <si>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</si>
  <si>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</si>
  <si>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</si>
  <si>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</si>
  <si>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</si>
  <si>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</si>
  <si>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</si>
  <si>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</si>
  <si>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</si>
  <si>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</si>
  <si>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</si>
  <si>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</si>
  <si>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</si>
  <si>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</si>
  <si>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</si>
  <si>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</si>
  <si>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</si>
  <si>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</si>
  <si>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</si>
  <si>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</si>
  <si>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</si>
  <si>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</si>
  <si>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</si>
  <si>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</si>
  <si>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</si>
  <si>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</si>
  <si>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</si>
  <si>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</si>
  <si>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</si>
  <si>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</si>
  <si>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</si>
  <si>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</si>
  <si>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</si>
  <si>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</si>
  <si>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</si>
  <si>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</si>
  <si>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</si>
  <si>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</si>
  <si>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</si>
  <si>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</si>
  <si>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</si>
  <si>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</si>
  <si>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</si>
  <si>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</si>
  <si>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</si>
  <si>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</si>
  <si>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</si>
  <si>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</si>
  <si>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</si>
  <si>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</si>
  <si>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</si>
  <si>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</si>
  <si>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</si>
  <si>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</si>
  <si>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</si>
  <si>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</si>
  <si>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</si>
  <si>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</si>
  <si>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</si>
  <si>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</si>
  <si>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</si>
  <si>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</si>
  <si>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</si>
  <si>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</si>
  <si>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</si>
  <si>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</si>
  <si>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</si>
  <si>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</si>
  <si>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</si>
  <si>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</si>
  <si>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</si>
  <si>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</si>
  <si>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</si>
  <si>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</si>
  <si>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</si>
  <si>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</si>
  <si>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</si>
  <si>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</si>
  <si>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</si>
  <si>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</si>
  <si>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</si>
  <si>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</si>
  <si>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</si>
  <si>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</si>
  <si>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</si>
  <si>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</si>
  <si>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</si>
  <si>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</si>
  <si>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</si>
  <si>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</si>
  <si>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</si>
  <si>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</si>
  <si>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</si>
  <si>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</si>
  <si>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</si>
  <si>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</si>
  <si>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</si>
  <si>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</si>
  <si>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</si>
  <si>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</si>
  <si>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</si>
  <si>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</si>
  <si>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</si>
  <si>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</si>
  <si>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</si>
  <si>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</si>
  <si>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</si>
  <si>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</si>
  <si>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</si>
  <si>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</si>
  <si>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</si>
  <si>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</si>
  <si>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</si>
  <si>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</si>
  <si>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</si>
  <si>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</si>
  <si>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</si>
  <si>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</si>
  <si>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</si>
  <si>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</si>
  <si>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</si>
  <si>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</si>
  <si>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</si>
  <si>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</si>
  <si>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</si>
  <si>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</si>
  <si>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</si>
  <si>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</si>
  <si>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</si>
  <si>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</si>
  <si>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</si>
  <si>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</si>
  <si>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</si>
  <si>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</si>
  <si>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</si>
  <si>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</si>
  <si>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</si>
  <si>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</si>
  <si>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</si>
  <si>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</si>
  <si>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</si>
  <si>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</si>
  <si>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</si>
  <si>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</si>
  <si>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</si>
  <si>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</si>
  <si>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</si>
  <si>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</si>
  <si>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</si>
  <si>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</si>
  <si>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</si>
  <si>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</si>
  <si>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</si>
  <si>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</si>
  <si>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</si>
  <si>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</si>
  <si>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</si>
  <si>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</si>
  <si>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</si>
  <si>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</si>
  <si>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</si>
  <si>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</si>
  <si>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</si>
  <si>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</si>
  <si>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</si>
  <si>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</si>
  <si>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</si>
  <si>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</si>
  <si>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</si>
  <si>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</si>
  <si>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</si>
  <si>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</si>
  <si>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</si>
  <si>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</si>
  <si>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</si>
  <si>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</si>
  <si>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</si>
  <si>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</si>
  <si>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</si>
  <si>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</si>
  <si>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</si>
  <si>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</si>
  <si>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</si>
  <si>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</si>
  <si>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</si>
  <si>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</si>
  <si>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</si>
  <si>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</si>
  <si>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</si>
  <si>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</si>
  <si>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</si>
  <si>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</si>
  <si>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</si>
  <si>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</si>
  <si>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</si>
  <si>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</si>
  <si>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</si>
  <si>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</si>
  <si>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</si>
  <si>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</si>
  <si>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</si>
  <si>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</si>
  <si>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</si>
  <si>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</si>
  <si>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</si>
  <si>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</si>
  <si>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</si>
  <si>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</si>
  <si>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</si>
  <si>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</si>
  <si>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</si>
  <si>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</si>
  <si>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</si>
  <si>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</si>
  <si>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</si>
  <si>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</si>
  <si>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</si>
  <si>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</si>
  <si>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</si>
  <si>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</si>
  <si>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</si>
  <si>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</si>
  <si>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</si>
  <si>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</si>
  <si>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</si>
  <si>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</si>
  <si>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</si>
  <si>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</si>
  <si>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</si>
  <si>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</si>
  <si>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</si>
  <si>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</si>
  <si>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</si>
  <si>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</si>
  <si>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</si>
  <si>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</si>
  <si>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</si>
  <si>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</si>
  <si>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</si>
  <si>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</si>
  <si>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</si>
  <si>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</si>
  <si>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</si>
  <si>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</si>
  <si>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</si>
  <si>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</si>
  <si>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</si>
  <si>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</si>
  <si>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</si>
  <si>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</si>
  <si>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</si>
  <si>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</si>
  <si>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</si>
  <si>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</si>
  <si>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</si>
  <si>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</si>
  <si>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</si>
  <si>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</si>
  <si>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</si>
  <si>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</si>
  <si>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</si>
  <si>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</si>
  <si>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</si>
  <si>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</si>
  <si>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</si>
  <si>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</si>
  <si>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</si>
  <si>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</si>
  <si>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</si>
  <si>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</si>
  <si>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</si>
  <si>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</si>
  <si>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</si>
  <si>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</si>
  <si>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</si>
  <si>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</si>
  <si>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</si>
  <si>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</si>
  <si>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</si>
  <si>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</si>
  <si>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</si>
  <si>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</si>
  <si>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</si>
  <si>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</si>
  <si>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</si>
  <si>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</si>
  <si>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</si>
  <si>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</si>
  <si>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</si>
  <si>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</si>
  <si>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</si>
  <si>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</si>
  <si>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</si>
  <si>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</si>
  <si>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</si>
  <si>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</si>
  <si>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</si>
  <si>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</si>
  <si>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</si>
  <si>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</si>
  <si>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</si>
  <si>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</si>
  <si>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</si>
  <si>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</si>
  <si>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</si>
  <si>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</si>
  <si>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</si>
  <si>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</si>
  <si>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</si>
  <si>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</si>
  <si>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</si>
  <si>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</si>
  <si>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</si>
  <si>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</si>
  <si>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</si>
  <si>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</si>
  <si>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</si>
  <si>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</si>
  <si>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</si>
  <si>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</si>
  <si>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</si>
  <si>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</si>
  <si>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</si>
  <si>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</si>
  <si>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</si>
  <si>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</si>
  <si>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</si>
  <si>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</si>
  <si>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</si>
  <si>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</si>
  <si>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</si>
  <si>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</si>
  <si>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</si>
  <si>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</si>
  <si>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</si>
  <si>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</si>
  <si>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</si>
  <si>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</si>
  <si>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</si>
  <si>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</si>
  <si>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</si>
  <si>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</si>
  <si>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</si>
  <si>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</si>
  <si>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</si>
  <si>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</si>
  <si>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</si>
  <si>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</si>
  <si>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</si>
  <si>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</si>
  <si>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</si>
  <si>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</si>
  <si>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</si>
  <si>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</si>
  <si>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</si>
  <si>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</si>
  <si>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</si>
  <si>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</si>
  <si>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</si>
  <si>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</si>
  <si>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</si>
  <si>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</si>
  <si>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</si>
  <si>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</si>
  <si>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</si>
  <si>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</si>
  <si>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</si>
  <si>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</si>
  <si>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</si>
  <si>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</si>
  <si>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</si>
  <si>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</si>
  <si>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</si>
  <si>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</si>
  <si>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</si>
  <si>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</si>
  <si>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</si>
  <si>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</si>
  <si>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</si>
  <si>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</si>
  <si>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</si>
  <si>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</si>
  <si>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</si>
  <si>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</si>
  <si>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</si>
  <si>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</si>
  <si>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</si>
  <si>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</si>
  <si>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</si>
  <si>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</si>
  <si>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</si>
  <si>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</si>
  <si>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</si>
  <si>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</si>
  <si>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</si>
  <si>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</si>
  <si>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</si>
  <si>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</si>
  <si>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</si>
  <si>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</si>
  <si>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</si>
  <si>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</si>
  <si>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</si>
  <si>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</si>
  <si>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</si>
  <si>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</si>
  <si>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</si>
  <si>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</si>
  <si>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</si>
  <si>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</si>
  <si>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</si>
  <si>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</si>
  <si>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</si>
  <si>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</si>
  <si>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</si>
  <si>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</si>
  <si>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</si>
  <si>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</si>
  <si>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</si>
  <si>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</si>
  <si>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</si>
  <si>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</si>
  <si>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</si>
  <si>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</si>
  <si>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</si>
  <si>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</si>
  <si>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</si>
  <si>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</si>
  <si>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</si>
  <si>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</si>
  <si>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</si>
  <si>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</si>
  <si>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</si>
  <si>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</si>
  <si>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</si>
  <si>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</si>
  <si>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</si>
  <si>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</si>
  <si>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</si>
  <si>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</si>
  <si>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</si>
  <si>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</si>
  <si>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</si>
  <si>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</si>
  <si>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</si>
  <si>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</si>
  <si>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</si>
  <si>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</si>
  <si>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</si>
  <si>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</si>
  <si>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</si>
  <si>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</si>
  <si>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</si>
  <si>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</si>
  <si>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</si>
  <si>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</si>
  <si>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</si>
  <si>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</si>
  <si>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</si>
  <si>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</si>
  <si>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</si>
  <si>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</si>
  <si>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</si>
  <si>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</si>
  <si>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</si>
  <si>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</si>
  <si>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</si>
  <si>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</si>
  <si>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</si>
  <si>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</si>
  <si>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</si>
  <si>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</si>
  <si>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</si>
  <si>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</si>
  <si>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</si>
  <si>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</si>
  <si>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</si>
  <si>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</si>
  <si>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</si>
  <si>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</si>
  <si>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</si>
  <si>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</si>
  <si>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</si>
  <si>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</si>
  <si>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</si>
  <si>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</si>
  <si>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</si>
  <si>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</si>
  <si>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</si>
  <si>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</si>
  <si>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</si>
  <si>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</si>
  <si>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</si>
  <si>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</si>
  <si>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</si>
  <si>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</si>
  <si>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</si>
  <si>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</si>
  <si>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</si>
  <si>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</si>
  <si>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</si>
  <si>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</si>
  <si>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</si>
  <si>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</si>
  <si>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</si>
  <si>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</si>
  <si>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</si>
  <si>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</si>
  <si>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</si>
  <si>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</si>
  <si>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</si>
  <si>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</si>
  <si>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</si>
  <si>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</si>
  <si>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</si>
  <si>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</si>
  <si>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</si>
  <si>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</si>
  <si>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</si>
  <si>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</si>
  <si>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</si>
  <si>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</si>
  <si>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</si>
  <si>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</si>
  <si>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</si>
  <si>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</si>
  <si>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</si>
  <si>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</si>
  <si>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</si>
  <si>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</si>
  <si>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</si>
  <si>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</si>
  <si>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</si>
  <si>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</si>
  <si>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</si>
  <si>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</si>
  <si>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</si>
  <si>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</si>
  <si>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</si>
  <si>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</si>
  <si>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</si>
  <si>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</si>
  <si>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</si>
  <si>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</si>
  <si>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</si>
  <si>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</si>
  <si>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</si>
  <si>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</si>
  <si>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</si>
  <si>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</si>
  <si>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</si>
  <si>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</si>
  <si>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</si>
  <si>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</si>
  <si>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</si>
  <si>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</si>
  <si>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</si>
  <si>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</si>
  <si>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</si>
  <si>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</si>
  <si>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</si>
  <si>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</si>
  <si>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</si>
  <si>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</si>
  <si>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</si>
  <si>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</si>
  <si>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</si>
  <si>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</si>
  <si>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</si>
  <si>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</si>
  <si>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</si>
  <si>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</si>
  <si>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</si>
  <si>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</si>
  <si>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</si>
  <si>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</si>
  <si>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</si>
  <si>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</si>
  <si>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</si>
  <si>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</si>
  <si>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</si>
  <si>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</si>
  <si>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</si>
  <si>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</si>
  <si>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</si>
  <si>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</si>
  <si>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</si>
  <si>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</si>
  <si>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</si>
  <si>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</si>
  <si>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</si>
  <si>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</si>
  <si>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</si>
  <si>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</si>
  <si>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</si>
  <si>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</si>
  <si>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</si>
  <si>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</si>
  <si>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</si>
  <si>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</si>
  <si>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</si>
  <si>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</si>
  <si>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</si>
  <si>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</si>
  <si>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</si>
  <si>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</si>
  <si>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</si>
  <si>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</si>
  <si>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</si>
  <si>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</si>
  <si>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</si>
  <si>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</si>
  <si>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</si>
  <si>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</si>
  <si>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</si>
  <si>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</si>
  <si>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</si>
  <si>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</si>
  <si>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</si>
  <si>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</si>
  <si>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</si>
  <si>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</si>
  <si>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</si>
  <si>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</si>
  <si>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</si>
  <si>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</si>
  <si>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</si>
  <si>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</si>
  <si>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</si>
  <si>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</si>
  <si>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</si>
  <si>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</si>
  <si>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</si>
  <si>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</si>
  <si>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</si>
  <si>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</si>
  <si>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</si>
  <si>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</si>
  <si>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</si>
  <si>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</si>
  <si>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</si>
  <si>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</si>
  <si>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</si>
  <si>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</si>
  <si>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</si>
  <si>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</si>
  <si>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</si>
  <si>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</si>
  <si>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</si>
  <si>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</si>
  <si>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</si>
  <si>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</si>
  <si>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</si>
  <si>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</si>
  <si>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</si>
  <si>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</si>
  <si>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</si>
  <si>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</si>
  <si>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</si>
  <si>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</si>
  <si>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</si>
  <si>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</si>
  <si>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</si>
  <si>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</si>
  <si>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</si>
  <si>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</si>
  <si>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</si>
  <si>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</si>
  <si>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</si>
  <si>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</si>
  <si>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</si>
  <si>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</si>
  <si>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</si>
  <si>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</si>
  <si>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</si>
  <si>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</si>
  <si>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</si>
  <si>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</si>
  <si>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</si>
  <si>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</si>
  <si>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</si>
  <si>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</si>
  <si>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</si>
  <si>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</si>
  <si>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</si>
  <si>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</si>
  <si>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</si>
  <si>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</si>
  <si>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</si>
  <si>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</si>
  <si>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</si>
  <si>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</si>
  <si>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</si>
  <si>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</si>
  <si>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</si>
  <si>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</si>
  <si>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</si>
  <si>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</si>
  <si>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</si>
  <si>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</si>
  <si>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</si>
  <si>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</si>
  <si>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</si>
  <si>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</si>
  <si>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</si>
  <si>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</si>
  <si>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</si>
  <si>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</si>
  <si>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</si>
  <si>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</si>
  <si>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</si>
  <si>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</si>
  <si>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</si>
  <si>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</si>
  <si>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</si>
  <si>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</si>
  <si>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</si>
  <si>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</si>
  <si>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</si>
  <si>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</si>
  <si>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</si>
  <si>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</si>
  <si>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</si>
  <si>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</si>
  <si>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</si>
  <si>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</si>
  <si>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</si>
  <si>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</si>
  <si>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</si>
  <si>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</si>
  <si>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</si>
  <si>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</si>
  <si>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</si>
  <si>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</si>
  <si>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</si>
  <si>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</si>
  <si>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</si>
  <si>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</si>
  <si>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</si>
  <si>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</si>
  <si>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</si>
  <si>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</si>
  <si>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</si>
  <si>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</si>
  <si>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</si>
  <si>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</si>
  <si>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</si>
  <si>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</si>
  <si>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</si>
  <si>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</si>
  <si>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</si>
  <si>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</si>
  <si>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</si>
  <si>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</si>
  <si>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</si>
  <si>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</si>
  <si>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</si>
  <si>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</si>
  <si>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</si>
  <si>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</si>
  <si>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</si>
  <si>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</si>
  <si>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</si>
  <si>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</si>
  <si>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</si>
  <si>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</si>
  <si>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</si>
  <si>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</si>
  <si>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</si>
  <si>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</si>
  <si>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</si>
  <si>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</si>
  <si>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</si>
  <si>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</si>
  <si>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</si>
  <si>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</si>
  <si>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</si>
  <si>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</si>
  <si>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</si>
  <si>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</si>
  <si>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</si>
  <si>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</si>
  <si>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</si>
  <si>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</si>
  <si>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</si>
  <si>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</si>
  <si>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</si>
  <si>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</si>
  <si>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</si>
  <si>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</si>
  <si>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</si>
  <si>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</si>
  <si>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</si>
  <si>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</si>
  <si>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</si>
  <si>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</si>
  <si>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</si>
  <si>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</si>
  <si>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</si>
  <si>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</si>
  <si>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</si>
  <si>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</si>
  <si>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</si>
  <si>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</si>
  <si>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</si>
  <si>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</si>
  <si>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</si>
  <si>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</si>
  <si>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</si>
  <si>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</si>
  <si>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</si>
  <si>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</si>
  <si>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</si>
  <si>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</si>
  <si>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</si>
  <si>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</si>
  <si>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</si>
  <si>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</si>
  <si>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</si>
  <si>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</si>
  <si>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</si>
  <si>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</si>
  <si>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</si>
  <si>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</si>
  <si>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</si>
  <si>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</si>
  <si>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</si>
  <si>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</si>
  <si>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</si>
  <si>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</si>
  <si>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</si>
  <si>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</si>
  <si>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</si>
  <si>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</si>
  <si>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</si>
  <si>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</si>
  <si>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</si>
  <si>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</si>
  <si>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</si>
  <si>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</si>
  <si>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</si>
  <si>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</si>
  <si>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</si>
  <si>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</si>
  <si>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</si>
  <si>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</si>
  <si>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</si>
  <si>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</si>
  <si>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</si>
  <si>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</si>
  <si>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</si>
  <si>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</si>
  <si>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</si>
  <si>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</si>
  <si>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</si>
  <si>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</si>
  <si>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</si>
  <si>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</si>
  <si>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</si>
  <si>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</si>
  <si>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</si>
  <si>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</si>
  <si>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</si>
  <si>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</si>
  <si>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</si>
  <si>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</si>
  <si>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</si>
  <si>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</si>
  <si>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</si>
  <si>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</si>
  <si>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</si>
  <si>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</si>
  <si>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</si>
  <si>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</si>
  <si>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</si>
  <si>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</si>
  <si>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</si>
  <si>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</si>
  <si>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</si>
  <si>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</si>
  <si>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</si>
  <si>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</si>
  <si>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</si>
  <si>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</si>
  <si>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</si>
  <si>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</si>
  <si>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</si>
  <si>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</si>
  <si>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</si>
  <si>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</si>
  <si>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</si>
  <si>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</si>
  <si>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</si>
  <si>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</si>
  <si>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</si>
  <si>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</si>
  <si>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</si>
  <si>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</si>
  <si>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</si>
  <si>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</si>
  <si>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</si>
  <si>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</si>
  <si>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</si>
  <si>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</si>
  <si>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</si>
  <si>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</si>
  <si>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</si>
  <si>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</si>
  <si>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</si>
  <si>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</si>
  <si>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</si>
  <si>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</si>
  <si>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</si>
  <si>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</si>
  <si>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</si>
  <si>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</si>
  <si>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</si>
  <si>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</si>
  <si>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</si>
  <si>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</si>
  <si>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</si>
  <si>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</si>
  <si>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</si>
  <si>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</si>
  <si>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</si>
  <si>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</si>
  <si>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</si>
  <si>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</si>
  <si>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</si>
  <si>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</si>
  <si>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</si>
  <si>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</si>
  <si>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</si>
  <si>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</si>
  <si>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</si>
  <si>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</si>
  <si>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</si>
  <si>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</si>
  <si>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</si>
  <si>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</si>
  <si>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</si>
  <si>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</si>
  <si>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</si>
  <si>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</si>
  <si>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</si>
  <si>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</si>
  <si>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</si>
  <si>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</si>
  <si>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</si>
  <si>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</si>
  <si>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</si>
  <si>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</si>
  <si>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</si>
  <si>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</si>
  <si>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</si>
  <si>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</si>
  <si>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</si>
  <si>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</si>
  <si>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</si>
  <si>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</si>
  <si>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</si>
  <si>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</si>
  <si>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</si>
  <si>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</si>
  <si>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</si>
  <si>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</si>
  <si>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</si>
  <si>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</si>
  <si>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</si>
  <si>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</si>
  <si>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</si>
  <si>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</si>
  <si>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</si>
  <si>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</si>
  <si>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</si>
  <si>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</si>
  <si>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</si>
  <si>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</si>
  <si>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</si>
  <si>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</si>
  <si>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</si>
  <si>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</si>
  <si>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</si>
  <si>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</si>
  <si>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</si>
  <si>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</si>
  <si>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</si>
  <si>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</si>
  <si>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</si>
  <si>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</si>
  <si>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</si>
  <si>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</si>
  <si>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</si>
  <si>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</si>
  <si>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</si>
  <si>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</si>
  <si>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</si>
  <si>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</si>
  <si>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</si>
  <si>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</si>
  <si>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</si>
  <si>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</si>
  <si>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</si>
  <si>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</si>
  <si>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</si>
  <si>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</si>
  <si>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</si>
  <si>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</si>
  <si>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</si>
  <si>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</si>
  <si>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</si>
  <si>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</si>
  <si>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</si>
  <si>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</si>
  <si>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</si>
  <si>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</si>
  <si>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</si>
  <si>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</si>
  <si>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</si>
  <si>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</si>
  <si>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</si>
  <si>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</si>
  <si>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</si>
  <si>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</si>
  <si>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</si>
  <si>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</si>
  <si>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</si>
  <si>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</si>
  <si>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</si>
  <si>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</si>
  <si>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</si>
  <si>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</si>
  <si>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</si>
  <si>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</si>
  <si>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</si>
  <si>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</si>
  <si>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</si>
  <si>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</si>
  <si>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</si>
  <si>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</si>
  <si>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</si>
  <si>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</si>
  <si>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</si>
  <si>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</si>
  <si>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</si>
  <si>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</si>
  <si>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</si>
  <si>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</si>
  <si>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</si>
  <si>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</si>
  <si>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</si>
  <si>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</si>
  <si>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</si>
  <si>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</si>
  <si>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</si>
  <si>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</si>
  <si>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</si>
  <si>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</si>
  <si>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</si>
  <si>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</si>
  <si>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</si>
  <si>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</si>
  <si>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</si>
  <si>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</si>
  <si>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</si>
  <si>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</si>
  <si>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</si>
  <si>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</si>
  <si>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</si>
  <si>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</si>
  <si>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</si>
  <si>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</si>
  <si>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</si>
  <si>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</si>
  <si>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</si>
  <si>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</si>
  <si>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</si>
  <si>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</si>
  <si>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</si>
  <si>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</si>
  <si>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</si>
  <si>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</si>
  <si>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</si>
  <si>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</si>
  <si>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</si>
  <si>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</si>
  <si>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</si>
  <si>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</si>
  <si>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</si>
  <si>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</si>
  <si>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</si>
  <si>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</si>
  <si>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</si>
  <si>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</si>
  <si>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</si>
  <si>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</si>
  <si>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</si>
  <si>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</si>
  <si>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</si>
  <si>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</si>
  <si>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</si>
  <si>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</si>
  <si>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</si>
  <si>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</si>
  <si>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</si>
  <si>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</si>
  <si>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</si>
  <si>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</si>
  <si>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</si>
  <si>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</si>
  <si>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</si>
  <si>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</si>
  <si>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</si>
  <si>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</si>
  <si>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</si>
  <si>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</si>
  <si>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</si>
  <si>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</si>
  <si>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</si>
  <si>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</si>
  <si>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</si>
  <si>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</si>
  <si>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</si>
  <si>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</si>
  <si>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</si>
  <si>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</si>
  <si>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</si>
  <si>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</si>
  <si>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</si>
  <si>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</si>
  <si>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</si>
  <si>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</si>
  <si>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</si>
  <si>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</si>
  <si>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</si>
  <si>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</si>
  <si>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</si>
  <si>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</si>
  <si>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</si>
  <si>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</si>
  <si>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</si>
  <si>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</si>
  <si>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</si>
  <si>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</si>
  <si>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</si>
  <si>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</si>
  <si>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</si>
  <si>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</si>
  <si>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</si>
  <si>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</si>
  <si>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</si>
  <si>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</si>
  <si>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</si>
  <si>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</si>
  <si>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</si>
  <si>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</si>
  <si>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</si>
  <si>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</si>
  <si>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</si>
  <si>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</si>
  <si>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</si>
  <si>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</si>
  <si>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</si>
  <si>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</si>
  <si>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</si>
  <si>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</si>
  <si>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</si>
  <si>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</si>
  <si>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</si>
  <si>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</si>
  <si>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</si>
  <si>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</si>
  <si>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</si>
  <si>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</si>
  <si>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</si>
  <si>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</si>
  <si>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</si>
  <si>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</si>
  <si>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</si>
  <si>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</si>
  <si>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</si>
  <si>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</si>
  <si>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</si>
  <si>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</si>
  <si>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</si>
  <si>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</si>
  <si>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</si>
  <si>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</si>
  <si>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</si>
  <si>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</si>
  <si>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</si>
  <si>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</si>
  <si>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</si>
  <si>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</si>
  <si>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</si>
  <si>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</si>
  <si>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</si>
  <si>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</si>
  <si>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</si>
  <si>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</si>
  <si>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</si>
  <si>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</si>
  <si>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</si>
  <si>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</si>
  <si>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</si>
  <si>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</si>
  <si>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</si>
  <si>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</si>
  <si>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</si>
  <si>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</si>
  <si>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</si>
  <si>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</si>
  <si>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</si>
  <si>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</si>
  <si>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</si>
  <si>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</si>
  <si>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</si>
  <si>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</si>
  <si>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</si>
  <si>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</si>
  <si>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</si>
  <si>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</si>
  <si>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</si>
  <si>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</si>
  <si>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</si>
  <si>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</si>
  <si>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</si>
  <si>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</si>
  <si>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</si>
  <si>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</si>
  <si>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</si>
  <si>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</si>
  <si>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</si>
  <si>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</si>
  <si>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</si>
  <si>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</si>
  <si>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</si>
  <si>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</si>
  <si>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</si>
  <si>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</si>
  <si>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</si>
  <si>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</si>
  <si>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</si>
  <si>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</si>
  <si>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</si>
  <si>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</si>
  <si>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</si>
  <si>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</si>
  <si>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</si>
  <si>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</si>
  <si>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</si>
  <si>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</si>
  <si>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</si>
  <si>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</si>
  <si>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</si>
  <si>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</si>
  <si>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</si>
  <si>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</si>
  <si>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</si>
  <si>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</si>
  <si>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</si>
  <si>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</si>
  <si>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</si>
  <si>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</si>
  <si>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</si>
  <si>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</si>
  <si>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</si>
  <si>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</si>
  <si>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</si>
  <si>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</si>
  <si>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</si>
  <si>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</si>
  <si>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</si>
  <si>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</si>
  <si>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</si>
  <si>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</si>
  <si>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</si>
  <si>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</si>
  <si>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</si>
  <si>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</si>
  <si>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</si>
  <si>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</si>
  <si>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</si>
  <si>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</si>
  <si>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</si>
  <si>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</si>
  <si>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</si>
  <si>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</si>
  <si>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</si>
  <si>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</si>
  <si>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</si>
  <si>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</si>
  <si>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</si>
  <si>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</si>
  <si>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</si>
  <si>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</si>
  <si>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</si>
  <si>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</si>
  <si>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</si>
  <si>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</si>
  <si>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</si>
  <si>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</si>
  <si>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</si>
  <si>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</si>
  <si>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</si>
  <si>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</si>
  <si>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</si>
  <si>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</si>
  <si>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</si>
  <si>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</si>
  <si>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</si>
  <si>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</si>
  <si>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</si>
  <si>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</si>
  <si>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</si>
  <si>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</si>
  <si>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</si>
  <si>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</si>
  <si>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</si>
  <si>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</si>
  <si>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</si>
  <si>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</si>
  <si>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</si>
  <si>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</si>
  <si>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</si>
  <si>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</si>
  <si>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</si>
  <si>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</si>
  <si>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</si>
  <si>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</si>
  <si>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</si>
  <si>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</si>
  <si>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</si>
  <si>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</si>
  <si>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</si>
  <si>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</si>
  <si>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</si>
  <si>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</si>
  <si>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</si>
  <si>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</si>
  <si>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</si>
  <si>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</si>
  <si>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</si>
  <si>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</si>
  <si>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</si>
  <si>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</si>
  <si>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</si>
  <si>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</si>
  <si>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</si>
  <si>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</si>
  <si>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</si>
  <si>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</si>
  <si>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</si>
  <si>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</si>
  <si>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</si>
  <si>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</si>
  <si>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</si>
  <si>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</si>
  <si>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</si>
  <si>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</si>
  <si>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</si>
  <si>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</si>
  <si>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</si>
  <si>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</si>
  <si>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</si>
  <si>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</si>
  <si>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</si>
  <si>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</si>
  <si>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</si>
  <si>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</si>
  <si>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</si>
  <si>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</si>
  <si>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</si>
  <si>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</si>
  <si>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</si>
  <si>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</si>
  <si>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</si>
  <si>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</si>
  <si>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</si>
  <si>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</si>
  <si>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</si>
  <si>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</si>
  <si>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</si>
  <si>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</si>
  <si>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</si>
  <si>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</si>
  <si>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</si>
  <si>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</si>
  <si>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</si>
  <si>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</si>
  <si>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</si>
  <si>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</si>
  <si>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</si>
  <si>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</si>
  <si>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</si>
  <si>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</si>
  <si>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</si>
  <si>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</si>
  <si>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</si>
  <si>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</si>
  <si>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</si>
  <si>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</si>
  <si>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</si>
  <si>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</si>
  <si>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</si>
  <si>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</si>
  <si>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</si>
  <si>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</si>
  <si>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</si>
  <si>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</si>
  <si>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</si>
  <si>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</si>
  <si>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</si>
  <si>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</si>
  <si>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</si>
  <si>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</si>
  <si>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</si>
  <si>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</si>
  <si>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</si>
  <si>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</si>
  <si>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</si>
  <si>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</si>
  <si>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</si>
  <si>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</si>
  <si>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</si>
  <si>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</si>
  <si>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</si>
  <si>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</si>
  <si>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</si>
  <si>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</si>
  <si>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</si>
  <si>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</si>
  <si>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</si>
  <si>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</si>
  <si>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</si>
  <si>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</si>
  <si>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</si>
  <si>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</si>
  <si>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</si>
  <si>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</si>
  <si>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</si>
  <si>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</si>
  <si>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</si>
  <si>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</si>
  <si>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</si>
  <si>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</si>
  <si>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</si>
  <si>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</si>
  <si>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</si>
  <si>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</si>
  <si>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</si>
  <si>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</si>
  <si>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</si>
  <si>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</si>
  <si>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</si>
  <si>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</si>
  <si>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</si>
  <si>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</si>
  <si>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</si>
  <si>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</si>
  <si>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</si>
  <si>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</si>
  <si>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</si>
  <si>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</si>
  <si>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</si>
  <si>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</si>
  <si>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</si>
  <si>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</si>
  <si>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</si>
  <si>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</si>
  <si>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</si>
  <si>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</si>
  <si>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</si>
  <si>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</si>
  <si>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</si>
  <si>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</si>
  <si>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</si>
  <si>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</si>
  <si>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</si>
  <si>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</si>
  <si>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</si>
  <si>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</si>
  <si>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</si>
  <si>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</si>
  <si>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</si>
  <si>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</si>
  <si>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</si>
  <si>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</si>
  <si>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</si>
  <si>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</si>
  <si>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</si>
  <si>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</si>
  <si>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</si>
  <si>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</si>
  <si>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</si>
  <si>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</si>
  <si>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</si>
  <si>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</si>
  <si>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</si>
  <si>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</si>
  <si>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</si>
  <si>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</si>
  <si>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</si>
  <si>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</si>
  <si>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</si>
  <si>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</si>
  <si>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</si>
  <si>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</si>
  <si>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</si>
  <si>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</si>
  <si>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</si>
  <si>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</si>
  <si>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</si>
  <si>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</si>
  <si>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</si>
  <si>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</si>
  <si>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</si>
  <si>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</si>
  <si>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</si>
  <si>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</si>
  <si>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</si>
  <si>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</si>
  <si>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</si>
  <si>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</si>
  <si>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</si>
  <si>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</si>
  <si>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</si>
  <si>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</si>
  <si>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</si>
  <si>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</si>
  <si>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</si>
  <si>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</si>
  <si>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</si>
  <si>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</si>
  <si>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</si>
  <si>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</si>
  <si>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</si>
  <si>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</si>
  <si>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</si>
  <si>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</si>
  <si>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</si>
  <si>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</si>
  <si>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</si>
  <si>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</si>
  <si>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</si>
  <si>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</si>
  <si>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</si>
  <si>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</si>
  <si>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</si>
  <si>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</si>
  <si>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</si>
  <si>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</si>
  <si>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</si>
  <si>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</si>
  <si>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</si>
  <si>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</si>
  <si>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</si>
  <si>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</si>
  <si>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</si>
  <si>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</si>
  <si>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</si>
  <si>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</si>
  <si>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</si>
  <si>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</si>
  <si>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</si>
  <si>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</si>
  <si>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</si>
  <si>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</si>
  <si>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</si>
  <si>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</si>
  <si>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</si>
  <si>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</si>
  <si>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</si>
  <si>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</si>
  <si>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</si>
  <si>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</si>
  <si>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</si>
  <si>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</si>
  <si>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</si>
  <si>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</si>
  <si>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</si>
  <si>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</si>
  <si>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</si>
  <si>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</si>
  <si>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</si>
  <si>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</si>
  <si>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</si>
  <si>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</si>
  <si>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</si>
  <si>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</si>
  <si>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</si>
  <si>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</si>
  <si>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</si>
  <si>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</si>
  <si>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</si>
  <si>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</si>
  <si>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</si>
  <si>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</si>
  <si>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</si>
  <si>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</si>
  <si>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</si>
  <si>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</si>
  <si>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</si>
  <si>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</si>
  <si>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</si>
  <si>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</si>
  <si>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</si>
  <si>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</si>
  <si>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</si>
  <si>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</si>
  <si>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</si>
  <si>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</si>
  <si>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</si>
  <si>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</si>
  <si>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</si>
  <si>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</si>
  <si>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</si>
  <si>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</si>
  <si>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</si>
  <si>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</si>
  <si>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</si>
  <si>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</si>
  <si>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</si>
  <si>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</si>
  <si>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</si>
  <si>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</si>
  <si>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</si>
  <si>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</si>
  <si>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</si>
  <si>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</si>
  <si>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</si>
  <si>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</si>
  <si>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</si>
  <si>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</si>
  <si>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</si>
  <si>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</si>
  <si>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</si>
  <si>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</si>
  <si>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</si>
  <si>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</si>
  <si>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</si>
  <si>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</si>
  <si>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</si>
  <si>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</si>
  <si>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</si>
  <si>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</si>
  <si>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</si>
  <si>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</si>
  <si>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</si>
  <si>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</si>
  <si>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</si>
  <si>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</si>
  <si>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</si>
  <si>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</si>
  <si>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</si>
  <si>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</si>
  <si>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</si>
  <si>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</si>
  <si>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</si>
  <si>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</si>
  <si>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</si>
  <si>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</si>
  <si>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</si>
  <si>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</si>
  <si>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</si>
  <si>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</si>
  <si>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</si>
  <si>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</si>
  <si>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</si>
  <si>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</si>
  <si>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</si>
  <si>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</si>
  <si>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</si>
  <si>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</si>
  <si>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</si>
  <si>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</si>
  <si>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</si>
  <si>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</si>
  <si>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</si>
  <si>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</si>
  <si>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</si>
  <si>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</si>
  <si>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</si>
  <si>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</si>
  <si>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</si>
  <si>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</si>
  <si>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</si>
  <si>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</si>
  <si>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</si>
  <si>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</si>
  <si>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</si>
  <si>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</si>
  <si>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</si>
  <si>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</si>
  <si>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</si>
  <si>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</si>
  <si>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</si>
  <si>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</si>
  <si>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</si>
  <si>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</si>
  <si>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</si>
  <si>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</si>
  <si>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</si>
  <si>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</si>
  <si>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</si>
  <si>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</si>
  <si>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</si>
  <si>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</si>
  <si>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</si>
  <si>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</si>
  <si>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</si>
  <si>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</si>
  <si>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</si>
  <si>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</si>
  <si>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</si>
  <si>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</si>
  <si>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</si>
  <si>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</si>
  <si>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</si>
  <si>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</si>
  <si>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</si>
  <si>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</si>
  <si>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</si>
  <si>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</si>
  <si>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</si>
  <si>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</si>
  <si>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</si>
  <si>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</si>
  <si>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</si>
  <si>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</si>
  <si>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</si>
  <si>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</si>
  <si>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</si>
  <si>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</si>
  <si>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</si>
  <si>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</si>
  <si>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</si>
  <si>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</si>
  <si>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</si>
  <si>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</si>
  <si>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</si>
  <si>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</si>
  <si>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</si>
  <si>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</si>
  <si>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</si>
  <si>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</si>
  <si>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</si>
  <si>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</si>
  <si>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</si>
  <si>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</si>
  <si>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</si>
  <si>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</si>
  <si>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</si>
  <si>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</si>
  <si>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</si>
  <si>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</si>
  <si>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</si>
  <si>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</si>
  <si>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</si>
  <si>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</si>
  <si>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</si>
  <si>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</si>
  <si>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</si>
  <si>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</si>
  <si>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</si>
  <si>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</si>
  <si>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</si>
  <si>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</si>
  <si>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</si>
  <si>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</si>
  <si>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</si>
  <si>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</si>
  <si>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</si>
  <si>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</si>
  <si>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</si>
  <si>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</si>
  <si>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</si>
  <si>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</si>
  <si>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</si>
  <si>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</si>
  <si>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</si>
  <si>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</si>
  <si>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</si>
  <si>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</si>
  <si>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</si>
  <si>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</si>
  <si>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</si>
  <si>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</si>
  <si>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</si>
  <si>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</si>
  <si>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</si>
  <si>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</si>
  <si>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</si>
  <si>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</si>
  <si>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</si>
  <si>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</si>
  <si>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</si>
  <si>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</si>
  <si>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</si>
  <si>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</si>
  <si>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</si>
  <si>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</si>
  <si>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</si>
  <si>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</si>
  <si>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</si>
  <si>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</si>
  <si>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</si>
  <si>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</si>
  <si>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</si>
  <si>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</si>
  <si>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</si>
  <si>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</si>
  <si>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</si>
  <si>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</si>
  <si>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</si>
  <si>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</si>
  <si>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</si>
  <si>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</si>
  <si>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</si>
  <si>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</si>
  <si>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</si>
  <si>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</si>
  <si>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</si>
  <si>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</si>
  <si>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</si>
  <si>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</si>
  <si>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</si>
  <si>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</si>
  <si>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</si>
  <si>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</si>
  <si>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</si>
  <si>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</si>
  <si>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</si>
  <si>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</si>
  <si>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</si>
  <si>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</si>
  <si>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</si>
  <si>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</si>
  <si>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</si>
  <si>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</si>
  <si>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</si>
  <si>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</si>
  <si>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</si>
  <si>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</si>
  <si>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</si>
  <si>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</si>
  <si>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</si>
  <si>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</si>
  <si>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</si>
  <si>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</si>
  <si>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</si>
  <si>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</si>
  <si>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</si>
  <si>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</si>
  <si>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</si>
  <si>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</si>
  <si>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</si>
  <si>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</si>
  <si>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</si>
  <si>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</si>
  <si>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</si>
  <si>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</si>
  <si>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</si>
  <si>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</si>
  <si>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</si>
  <si>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</si>
  <si>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</si>
  <si>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</si>
  <si>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</si>
  <si>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</si>
  <si>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</si>
  <si>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</si>
  <si>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</si>
  <si>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</si>
  <si>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</si>
  <si>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</si>
  <si>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</si>
  <si>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</si>
  <si>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</si>
  <si>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</si>
  <si>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</si>
  <si>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</si>
  <si>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</si>
  <si>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</si>
  <si>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</si>
  <si>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</si>
  <si>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</si>
  <si>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</si>
  <si>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</si>
  <si>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</si>
  <si>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</si>
  <si>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</si>
  <si>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</si>
  <si>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</si>
  <si>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</si>
  <si>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</si>
  <si>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</si>
  <si>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</si>
  <si>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</si>
  <si>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</si>
  <si>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</si>
  <si>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</si>
  <si>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</si>
  <si>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</si>
  <si>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</si>
  <si>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</si>
  <si>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</si>
  <si>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</si>
  <si>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</si>
  <si>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</si>
  <si>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</si>
  <si>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</si>
  <si>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</si>
  <si>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</si>
  <si>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</si>
  <si>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</si>
  <si>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</si>
  <si>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</si>
  <si>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</si>
  <si>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</si>
  <si>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</si>
  <si>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</si>
  <si>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</si>
  <si>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</si>
  <si>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</si>
  <si>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</si>
  <si>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</si>
  <si>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</si>
  <si>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</si>
  <si>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</si>
  <si>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</si>
  <si>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</si>
  <si>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</si>
  <si>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</si>
  <si>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</si>
  <si>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</si>
  <si>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</si>
  <si>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</si>
  <si>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</si>
  <si>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</si>
  <si>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</si>
  <si>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</si>
  <si>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</si>
  <si>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</si>
  <si>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</si>
  <si>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</si>
  <si>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</si>
  <si>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</si>
  <si>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</si>
  <si>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</si>
  <si>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</si>
  <si>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</si>
  <si>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</si>
  <si>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</si>
  <si>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</si>
  <si>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</si>
  <si>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</si>
  <si>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</si>
  <si>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</si>
  <si>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</si>
  <si>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</si>
  <si>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</si>
  <si>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</si>
  <si>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</si>
  <si>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</si>
  <si>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</si>
  <si>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</si>
  <si>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</si>
  <si>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</si>
  <si>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</si>
  <si>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</si>
  <si>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</si>
  <si>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</si>
  <si>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</si>
  <si>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</si>
  <si>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</si>
  <si>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</si>
  <si>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</si>
  <si>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</si>
  <si>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</si>
  <si>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</si>
  <si>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</si>
  <si>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</si>
  <si>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</si>
  <si>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</si>
  <si>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</si>
  <si>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</si>
  <si>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</si>
  <si>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</si>
  <si>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</si>
  <si>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</si>
  <si>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</si>
  <si>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</si>
  <si>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</si>
  <si>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</si>
  <si>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</si>
  <si>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</si>
  <si>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</si>
  <si>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</si>
  <si>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</si>
  <si>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</si>
  <si>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</si>
  <si>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</si>
  <si>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</si>
  <si>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</si>
  <si>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</si>
  <si>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</si>
  <si>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</si>
  <si>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</si>
  <si>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</si>
  <si>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</si>
  <si>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</si>
  <si>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</si>
  <si>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</si>
  <si>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</si>
  <si>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</si>
  <si>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</si>
  <si>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</si>
  <si>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</si>
  <si>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</si>
  <si>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</si>
  <si>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</si>
  <si>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</si>
  <si>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</si>
  <si>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</si>
  <si>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</si>
  <si>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</si>
  <si>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</si>
  <si>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</si>
  <si>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</si>
  <si>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</si>
  <si>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</si>
  <si>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</si>
  <si>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</si>
  <si>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</si>
  <si>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</si>
  <si>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</si>
  <si>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</si>
  <si>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</si>
  <si>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</si>
  <si>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</si>
  <si>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</si>
  <si>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</si>
  <si>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</si>
  <si>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</si>
  <si>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</si>
  <si>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</si>
  <si>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</si>
  <si>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</si>
  <si>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</si>
  <si>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</si>
  <si>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</si>
  <si>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</si>
  <si>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</si>
  <si>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</si>
  <si>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</si>
  <si>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</si>
  <si>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</si>
  <si>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</si>
  <si>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</si>
  <si>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</si>
  <si>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</si>
  <si>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</si>
  <si>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</si>
  <si>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</si>
  <si>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</si>
  <si>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</si>
  <si>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</si>
  <si>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</si>
  <si>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</si>
  <si>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</si>
  <si>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</si>
  <si>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</si>
  <si>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</si>
  <si>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</si>
  <si>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</si>
  <si>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</si>
  <si>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</si>
  <si>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</si>
  <si>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</si>
  <si>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</si>
  <si>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</si>
  <si>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</si>
  <si>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</si>
  <si>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</si>
  <si>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</si>
  <si>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</si>
  <si>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</si>
  <si>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</si>
  <si>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</si>
  <si>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</si>
  <si>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</si>
  <si>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</si>
  <si>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</si>
  <si>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</si>
  <si>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</si>
  <si>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</si>
  <si>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</si>
  <si>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</si>
  <si>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</si>
  <si>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</si>
  <si>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</si>
  <si>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</si>
  <si>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</si>
  <si>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</si>
  <si>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</si>
  <si>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</si>
  <si>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</si>
  <si>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</si>
  <si>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</si>
  <si>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</si>
  <si>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</si>
  <si>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</si>
  <si>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</si>
  <si>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</si>
  <si>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</si>
  <si>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</si>
  <si>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</si>
  <si>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</si>
  <si>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</si>
  <si>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</si>
  <si>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</si>
  <si>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</si>
  <si>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</si>
  <si>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</si>
  <si>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</si>
  <si>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</si>
  <si>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</si>
  <si>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</si>
  <si>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</si>
  <si>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</si>
  <si>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</si>
  <si>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</si>
  <si>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</si>
  <si>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</si>
  <si>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</si>
  <si>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</si>
  <si>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</si>
  <si>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</si>
  <si>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</si>
  <si>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</si>
  <si>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</si>
  <si>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</si>
  <si>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</si>
  <si>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</si>
  <si>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</si>
  <si>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</si>
  <si>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</si>
  <si>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</si>
  <si>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</si>
  <si>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</si>
  <si>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</si>
  <si>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</si>
  <si>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</si>
  <si>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</si>
  <si>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</si>
  <si>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</si>
  <si>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</si>
  <si>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</si>
  <si>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</si>
  <si>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</si>
  <si>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</si>
  <si>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</si>
  <si>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</si>
  <si>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</si>
  <si>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</si>
  <si>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</si>
  <si>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</si>
  <si>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</si>
  <si>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</si>
  <si>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</si>
  <si>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</si>
  <si>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</si>
  <si>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</si>
  <si>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</si>
  <si>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</si>
  <si>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</si>
  <si>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</si>
  <si>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</si>
  <si>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</si>
  <si>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</si>
  <si>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</si>
  <si>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</si>
  <si>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</si>
  <si>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</si>
  <si>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</si>
  <si>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</si>
  <si>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</si>
  <si>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</si>
  <si>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</si>
  <si>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</si>
  <si>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</si>
  <si>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</si>
  <si>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</si>
  <si>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</si>
  <si>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</si>
  <si>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</si>
  <si>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</si>
  <si>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</si>
  <si>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</si>
  <si>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</si>
  <si>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</si>
  <si>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</si>
  <si>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</si>
  <si>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</si>
  <si>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</si>
  <si>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</si>
  <si>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</si>
  <si>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</si>
  <si>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</si>
  <si>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</si>
  <si>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</si>
  <si>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</si>
  <si>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</si>
  <si>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</si>
  <si>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</si>
  <si>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</si>
  <si>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</si>
  <si>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</si>
  <si>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</si>
  <si>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</si>
  <si>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</si>
  <si>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</si>
  <si>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</si>
  <si>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</si>
  <si>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</si>
  <si>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</si>
  <si>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</si>
  <si>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</si>
  <si>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</si>
  <si>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</si>
  <si>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</si>
  <si>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</si>
  <si>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</si>
  <si>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</si>
  <si>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</si>
  <si>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</si>
  <si>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</si>
  <si>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</si>
  <si>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</si>
  <si>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</si>
  <si>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</si>
  <si>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</si>
  <si>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</si>
  <si>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</si>
  <si>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</si>
  <si>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</si>
  <si>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</si>
  <si>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</si>
  <si>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</si>
  <si>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</si>
  <si>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</si>
  <si>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</si>
  <si>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</si>
  <si>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</si>
  <si>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</si>
  <si>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</si>
  <si>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</si>
  <si>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</si>
  <si>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</si>
  <si>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</si>
  <si>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</si>
  <si>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</si>
  <si>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</si>
  <si>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</si>
  <si>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</si>
  <si>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</si>
  <si>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</si>
  <si>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</si>
  <si>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</si>
  <si>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</si>
  <si>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</si>
  <si>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</si>
  <si>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</si>
  <si>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</si>
  <si>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</si>
  <si>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</si>
  <si>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</si>
  <si>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</si>
  <si>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</si>
  <si>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</si>
  <si>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</si>
  <si>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</si>
  <si>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</si>
  <si>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</si>
  <si>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</si>
  <si>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</si>
  <si>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</si>
  <si>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</si>
  <si>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</si>
  <si>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</si>
  <si>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</si>
  <si>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</si>
  <si>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</si>
  <si>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</si>
  <si>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</si>
  <si>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</si>
  <si>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</si>
  <si>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</si>
  <si>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</si>
  <si>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</si>
  <si>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</si>
  <si>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</si>
  <si>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</si>
  <si>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</si>
  <si>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</si>
  <si>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</si>
  <si>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</si>
  <si>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</si>
  <si>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</si>
  <si>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</si>
  <si>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</si>
  <si>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</si>
  <si>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</si>
  <si>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</si>
  <si>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</si>
  <si>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</si>
  <si>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</si>
  <si>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</si>
  <si>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</si>
  <si>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</si>
  <si>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</si>
  <si>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</si>
  <si>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</si>
  <si>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</si>
  <si>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</si>
  <si>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</si>
  <si>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</si>
  <si>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</si>
  <si>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</si>
  <si>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</si>
  <si>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</si>
  <si>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</si>
  <si>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</si>
  <si>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</si>
  <si>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</si>
  <si>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</si>
  <si>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</si>
  <si>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</si>
  <si>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</si>
  <si>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</si>
  <si>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</si>
  <si>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</si>
  <si>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</si>
  <si>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</si>
  <si>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</si>
  <si>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</si>
  <si>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</si>
  <si>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</si>
  <si>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</si>
  <si>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</si>
  <si>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</si>
  <si>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</si>
  <si>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</si>
  <si>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</si>
  <si>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</si>
  <si>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</si>
  <si>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</si>
  <si>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</si>
  <si>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</si>
  <si>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</si>
  <si>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</si>
  <si>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</si>
  <si>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</si>
  <si>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</si>
  <si>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</si>
  <si>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</si>
  <si>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</si>
  <si>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</si>
  <si>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</si>
  <si>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</si>
  <si>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</si>
  <si>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</si>
  <si>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</si>
  <si>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</si>
  <si>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</si>
  <si>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</si>
  <si>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</si>
  <si>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</si>
  <si>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</si>
  <si>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</si>
  <si>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</si>
  <si>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</si>
  <si>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</si>
  <si>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</si>
  <si>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</si>
  <si>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</si>
  <si>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</si>
  <si>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</si>
  <si>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</si>
  <si>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</si>
  <si>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</si>
  <si>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</si>
  <si>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</si>
  <si>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</si>
  <si>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</si>
  <si>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</si>
  <si>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</si>
  <si>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</si>
  <si>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</si>
  <si>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</si>
  <si>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</si>
  <si>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</si>
  <si>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</si>
  <si>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</si>
  <si>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</si>
  <si>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</si>
  <si>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</si>
  <si>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</si>
  <si>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</si>
  <si>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</si>
  <si>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</si>
  <si>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</si>
  <si>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</si>
  <si>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</si>
  <si>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</si>
  <si>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</si>
  <si>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</si>
  <si>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</si>
  <si>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</si>
  <si>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</si>
  <si>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</si>
  <si>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</si>
  <si>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</si>
  <si>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</si>
  <si>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</si>
  <si>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</si>
  <si>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</si>
  <si>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</si>
  <si>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</si>
  <si>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</si>
  <si>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</si>
  <si>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</si>
  <si>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</si>
  <si>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</si>
  <si>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</si>
  <si>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</si>
  <si>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</si>
  <si>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</si>
  <si>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</si>
  <si>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</si>
  <si>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</si>
  <si>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</si>
  <si>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</si>
  <si>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</si>
  <si>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</si>
  <si>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</si>
  <si>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</si>
  <si>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</si>
  <si>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</si>
  <si>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</si>
  <si>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</si>
  <si>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</si>
  <si>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</si>
  <si>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</si>
  <si>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</si>
  <si>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</si>
  <si>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</si>
  <si>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</si>
  <si>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</si>
  <si>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</si>
  <si>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</si>
  <si>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</si>
  <si>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</si>
  <si>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</si>
  <si>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</si>
  <si>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</si>
  <si>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</si>
  <si>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</si>
  <si>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</si>
  <si>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</si>
  <si>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</si>
  <si>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</si>
  <si>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</si>
  <si>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</si>
  <si>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</si>
  <si>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</si>
  <si>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</si>
  <si>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</si>
  <si>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</si>
  <si>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</si>
  <si>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</si>
  <si>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</si>
  <si>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</si>
  <si>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</si>
  <si>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</si>
  <si>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</si>
  <si>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</si>
  <si>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</si>
  <si>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</si>
  <si>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</si>
  <si>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</si>
  <si>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</si>
  <si>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</si>
  <si>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</si>
  <si>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</si>
  <si>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</si>
  <si>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</si>
  <si>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</si>
  <si>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</si>
  <si>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</si>
  <si>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</si>
  <si>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</si>
  <si>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</si>
  <si>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</si>
  <si>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</si>
  <si>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</si>
  <si>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</si>
  <si>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</si>
  <si>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</si>
  <si>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</si>
  <si>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</si>
  <si>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</si>
  <si>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</si>
  <si>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</si>
  <si>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</si>
  <si>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</si>
  <si>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</si>
  <si>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</si>
  <si>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</si>
  <si>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</si>
  <si>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</si>
  <si>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</si>
  <si>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</si>
  <si>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</si>
  <si>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</si>
  <si>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</si>
  <si>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</si>
  <si>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</si>
  <si>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</si>
  <si>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</si>
  <si>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</si>
  <si>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</si>
  <si>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</si>
  <si>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</si>
  <si>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</si>
  <si>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</si>
  <si>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</si>
  <si>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</si>
  <si>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</si>
  <si>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</si>
  <si>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</si>
  <si>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</si>
  <si>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</si>
  <si>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</si>
  <si>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</si>
  <si>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</si>
  <si>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</si>
  <si>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</si>
  <si>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</si>
  <si>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</si>
  <si>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</si>
  <si>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</si>
  <si>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</si>
  <si>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</si>
  <si>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</si>
  <si>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</si>
  <si>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</si>
  <si>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</si>
  <si>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</si>
  <si>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</si>
  <si>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</si>
  <si>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</si>
  <si>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</si>
  <si>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</si>
  <si>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</si>
  <si>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</si>
  <si>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</si>
  <si>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</si>
  <si>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</si>
  <si>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</si>
  <si>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</si>
  <si>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</si>
  <si>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</si>
  <si>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</si>
  <si>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</si>
  <si>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</si>
  <si>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</si>
  <si>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</si>
  <si>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</si>
  <si>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</si>
  <si>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</si>
  <si>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</si>
  <si>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</si>
  <si>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</si>
  <si>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</si>
  <si>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</si>
  <si>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</si>
  <si>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</si>
  <si>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</si>
  <si>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</si>
  <si>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</si>
  <si>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</si>
  <si>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</si>
  <si>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</si>
  <si>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</si>
  <si>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</si>
  <si>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</si>
  <si>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</si>
  <si>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</si>
  <si>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</si>
  <si>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</si>
  <si>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</si>
  <si>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</si>
  <si>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</si>
  <si>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</si>
  <si>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</si>
  <si>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</si>
  <si>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</si>
  <si>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</si>
  <si>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</si>
  <si>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</si>
  <si>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</si>
  <si>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</si>
  <si>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</si>
  <si>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</si>
  <si>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</si>
  <si>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</si>
  <si>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</si>
  <si>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</si>
  <si>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</si>
  <si>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</si>
  <si>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</si>
  <si>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</si>
  <si>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</si>
  <si>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</si>
  <si>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</si>
  <si>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</si>
  <si>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</si>
  <si>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</si>
  <si>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</si>
  <si>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</si>
  <si>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</si>
  <si>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</si>
  <si>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</si>
  <si>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</si>
  <si>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</si>
  <si>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</si>
  <si>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</si>
  <si>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</si>
  <si>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</si>
  <si>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</si>
  <si>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</si>
  <si>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</si>
  <si>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</si>
  <si>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</si>
  <si>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</si>
  <si>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</si>
  <si>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</si>
  <si>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</si>
  <si>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</si>
  <si>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</si>
  <si>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</si>
  <si>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</si>
  <si>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</si>
  <si>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</si>
  <si>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</si>
  <si>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</si>
  <si>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</si>
  <si>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</si>
  <si>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</si>
  <si>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</si>
  <si>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</si>
  <si>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</si>
  <si>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</si>
  <si>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</si>
  <si>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</si>
  <si>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</si>
  <si>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</si>
  <si>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</si>
  <si>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</si>
  <si>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</si>
  <si>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</si>
  <si>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</si>
  <si>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</si>
  <si>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</si>
  <si>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</si>
  <si>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</si>
  <si>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</si>
  <si>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</si>
  <si>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</si>
  <si>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</si>
  <si>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</si>
  <si>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</si>
  <si>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</si>
  <si>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</si>
  <si>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</si>
  <si>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</si>
  <si>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</si>
  <si>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</si>
  <si>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</si>
  <si>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</si>
  <si>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</si>
  <si>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</si>
  <si>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</si>
  <si>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</si>
  <si>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</si>
  <si>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</si>
  <si>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</si>
  <si>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</si>
  <si>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</si>
  <si>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</si>
  <si>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</si>
  <si>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</si>
  <si>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</si>
  <si>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</si>
  <si>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</si>
  <si>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</si>
  <si>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</si>
  <si>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</si>
  <si>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</si>
  <si>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</si>
  <si>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</si>
  <si>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</si>
  <si>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</si>
  <si>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</si>
  <si>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</si>
  <si>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</si>
  <si>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</si>
  <si>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</si>
  <si>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</si>
  <si>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</si>
  <si>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</si>
  <si>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</si>
  <si>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</si>
  <si>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</si>
  <si>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</si>
  <si>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</si>
  <si>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</si>
  <si>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</si>
  <si>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</si>
  <si>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</si>
  <si>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</si>
  <si>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</si>
  <si>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</si>
  <si>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</si>
  <si>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</si>
  <si>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</si>
  <si>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</si>
  <si>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</si>
  <si>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</si>
  <si>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</si>
  <si>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</si>
  <si>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</si>
  <si>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</si>
  <si>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</si>
  <si>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</si>
  <si>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</si>
  <si>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</si>
  <si>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</si>
  <si>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</si>
  <si>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</si>
  <si>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</si>
  <si>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</si>
  <si>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</si>
  <si>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</si>
  <si>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</si>
  <si>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</si>
  <si>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</si>
  <si>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</si>
  <si>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</si>
  <si>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</si>
  <si>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</si>
  <si>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</si>
  <si>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</si>
  <si>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</si>
  <si>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</si>
  <si>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</si>
  <si>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</si>
  <si>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</si>
  <si>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</si>
  <si>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</si>
  <si>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</si>
  <si>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</si>
  <si>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</si>
  <si>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</si>
  <si>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</si>
  <si>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</si>
  <si>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</si>
  <si>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</si>
  <si>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</si>
  <si>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</si>
  <si>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</si>
  <si>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</si>
  <si>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</si>
  <si>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</si>
  <si>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</si>
  <si>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</si>
  <si>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</si>
  <si>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</si>
  <si>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</si>
  <si>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</si>
  <si>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</si>
  <si>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</si>
  <si>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</si>
  <si>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</si>
  <si>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</si>
  <si>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</si>
  <si>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</si>
  <si>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</si>
  <si>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</si>
  <si>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</si>
  <si>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</si>
  <si>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</si>
  <si>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</si>
  <si>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</si>
  <si>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</si>
  <si>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</si>
  <si>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</si>
  <si>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</si>
  <si>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</si>
  <si>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</si>
  <si>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</si>
  <si>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</si>
  <si>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</si>
  <si>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</si>
  <si>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</si>
  <si>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</si>
  <si>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</si>
  <si>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</si>
  <si>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</si>
  <si>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</si>
  <si>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</si>
  <si>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</si>
  <si>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</si>
  <si>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</si>
  <si>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</si>
  <si>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</si>
  <si>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</si>
  <si>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</si>
  <si>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</si>
  <si>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</si>
  <si>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</si>
  <si>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</si>
  <si>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</si>
  <si>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</si>
  <si>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</si>
  <si>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</si>
  <si>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</si>
  <si>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</si>
  <si>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</si>
  <si>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</si>
  <si>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</si>
  <si>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</si>
  <si>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</si>
  <si>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</si>
  <si>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</si>
  <si>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</si>
  <si>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</si>
  <si>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</si>
  <si>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</si>
  <si>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</si>
  <si>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</si>
  <si>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</si>
  <si>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</si>
  <si>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</si>
  <si>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</si>
  <si>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</si>
  <si>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</si>
  <si>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</si>
  <si>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</si>
  <si>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</si>
  <si>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</si>
  <si>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</si>
  <si>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</si>
  <si>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</si>
  <si>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</si>
  <si>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</si>
  <si>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</si>
  <si>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</si>
  <si>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</si>
  <si>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</si>
  <si>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</si>
  <si>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</si>
  <si>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</si>
  <si>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</si>
  <si>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</si>
  <si>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</si>
  <si>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</si>
  <si>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</si>
  <si>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</si>
  <si>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</si>
  <si>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</si>
  <si>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</si>
  <si>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</si>
  <si>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</si>
  <si>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</si>
  <si>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</si>
  <si>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</si>
  <si>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</si>
  <si>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</si>
  <si>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</si>
  <si>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</si>
  <si>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</si>
  <si>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</si>
  <si>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</si>
  <si>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</si>
  <si>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</si>
  <si>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</si>
  <si>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</si>
  <si>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</si>
  <si>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</si>
  <si>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</si>
  <si>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</si>
  <si>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</si>
  <si>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</si>
  <si>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</si>
  <si>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</si>
  <si>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</si>
  <si>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</si>
  <si>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</si>
  <si>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</si>
  <si>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</si>
  <si>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</si>
  <si>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</si>
  <si>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</si>
  <si>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</si>
  <si>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</si>
  <si>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</si>
  <si>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</si>
  <si>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</si>
  <si>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</si>
  <si>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</si>
  <si>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</si>
  <si>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</si>
  <si>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</si>
  <si>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</si>
  <si>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</si>
  <si>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</si>
  <si>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</si>
  <si>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</si>
  <si>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</si>
  <si>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</si>
  <si>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</si>
  <si>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</si>
  <si>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</si>
  <si>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</si>
  <si>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</si>
  <si>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</si>
  <si>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</si>
  <si>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</si>
  <si>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</si>
  <si>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</si>
  <si>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</si>
  <si>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</si>
  <si>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</si>
  <si>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</si>
  <si>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</si>
  <si>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</si>
  <si>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</si>
  <si>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</si>
  <si>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</si>
  <si>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</si>
  <si>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</si>
  <si>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</si>
  <si>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</si>
  <si>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</si>
  <si>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</si>
  <si>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</si>
  <si>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</si>
  <si>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</si>
  <si>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</si>
  <si>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</si>
  <si>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</si>
  <si>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</si>
  <si>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</si>
  <si>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</si>
  <si>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</si>
  <si>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</si>
  <si>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</si>
  <si>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</si>
  <si>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</si>
  <si>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</si>
  <si>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</si>
  <si>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</si>
  <si>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</si>
  <si>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</si>
  <si>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</si>
  <si>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</si>
  <si>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</si>
  <si>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</si>
  <si>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</si>
  <si>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</si>
  <si>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</si>
  <si>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</si>
  <si>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</si>
  <si>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</si>
  <si>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</si>
  <si>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</si>
  <si>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</si>
  <si>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</si>
  <si>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</si>
  <si>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</si>
  <si>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</si>
  <si>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</si>
  <si>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</si>
  <si>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</si>
  <si>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</si>
  <si>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</si>
  <si>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</si>
  <si>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</si>
  <si>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</si>
  <si>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</si>
  <si>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</si>
  <si>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</si>
  <si>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</si>
  <si>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</si>
  <si>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</si>
  <si>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</si>
  <si>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</si>
  <si>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</si>
  <si>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</si>
  <si>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</si>
  <si>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</si>
  <si>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</si>
  <si>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</si>
  <si>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</si>
  <si>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</si>
  <si>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</si>
  <si>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</si>
  <si>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</si>
  <si>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</si>
  <si>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</si>
  <si>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</si>
  <si>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</si>
  <si>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</si>
  <si>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</si>
  <si>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</si>
  <si>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</si>
  <si>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</si>
  <si>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</si>
  <si>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</si>
  <si>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</si>
  <si>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</si>
  <si>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</si>
  <si>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</si>
  <si>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</si>
  <si>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</si>
  <si>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</si>
  <si>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</si>
  <si>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</si>
  <si>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</si>
  <si>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</si>
  <si>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</si>
  <si>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</si>
  <si>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</si>
  <si>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</si>
  <si>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</si>
  <si>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</si>
  <si>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</si>
  <si>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</si>
  <si>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</si>
  <si>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</si>
  <si>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</si>
  <si>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</si>
  <si>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</si>
  <si>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</si>
  <si>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</si>
  <si>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</si>
  <si>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</si>
  <si>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</si>
  <si>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</si>
  <si>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</si>
  <si>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</si>
  <si>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</si>
  <si>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</si>
  <si>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</si>
  <si>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</si>
  <si>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</si>
  <si>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</si>
  <si>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</si>
  <si>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</si>
  <si>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</si>
  <si>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</si>
  <si>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</si>
  <si>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</si>
  <si>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</si>
  <si>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</si>
  <si>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</si>
  <si>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</si>
  <si>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</si>
  <si>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</si>
  <si>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</si>
  <si>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</si>
  <si>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</si>
  <si>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</si>
  <si>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</si>
  <si>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</si>
  <si>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</si>
  <si>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</si>
  <si>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</si>
  <si>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</si>
  <si>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</si>
  <si>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</si>
  <si>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</si>
  <si>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</si>
  <si>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</si>
  <si>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</si>
  <si>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</si>
  <si>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</si>
  <si>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</si>
  <si>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</si>
  <si>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</si>
  <si>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</si>
  <si>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</si>
  <si>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</si>
  <si>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</si>
  <si>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</si>
  <si>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</si>
  <si>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</si>
  <si>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</si>
  <si>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</si>
  <si>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</si>
  <si>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</si>
  <si>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</si>
  <si>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</si>
  <si>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</si>
  <si>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</si>
  <si>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</si>
  <si>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</si>
  <si>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</si>
  <si>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</si>
  <si>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</si>
  <si>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</si>
  <si>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</si>
  <si>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</si>
  <si>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</si>
  <si>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</si>
  <si>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</si>
  <si>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</si>
  <si>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</si>
  <si>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</si>
  <si>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</si>
  <si>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</si>
  <si>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</si>
  <si>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</si>
  <si>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</si>
  <si>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</si>
  <si>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</si>
  <si>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</si>
  <si>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</si>
  <si>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</si>
  <si>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</si>
  <si>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</si>
  <si>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</si>
  <si>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</si>
  <si>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</si>
  <si>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</si>
  <si>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</si>
  <si>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</si>
  <si>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</si>
  <si>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</si>
  <si>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</si>
  <si>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</si>
  <si>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</si>
  <si>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</si>
  <si>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</si>
  <si>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</si>
  <si>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</si>
  <si>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</si>
  <si>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</si>
  <si>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</si>
  <si>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</si>
  <si>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</si>
  <si>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</si>
  <si>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</si>
  <si>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</si>
  <si>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</si>
  <si>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</si>
  <si>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</si>
  <si>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</si>
  <si>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</si>
  <si>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</si>
  <si>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</si>
  <si>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</si>
  <si>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</si>
  <si>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</si>
  <si>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</si>
  <si>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</si>
  <si>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</si>
  <si>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</si>
  <si>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</si>
  <si>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</si>
  <si>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</si>
  <si>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</si>
  <si>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</si>
  <si>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</si>
  <si>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</si>
  <si>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</si>
  <si>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</si>
  <si>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</si>
  <si>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</si>
  <si>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</si>
  <si>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</si>
  <si>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</si>
  <si>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</si>
  <si>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</si>
  <si>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</si>
  <si>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</si>
  <si>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</si>
  <si>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</si>
  <si>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</si>
  <si>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</si>
  <si>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</si>
  <si>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</si>
  <si>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</si>
  <si>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</si>
  <si>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</si>
  <si>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</si>
  <si>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</si>
  <si>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</si>
  <si>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</si>
  <si>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</si>
  <si>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</si>
  <si>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</si>
  <si>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</si>
  <si>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</si>
  <si>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</si>
  <si>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</si>
  <si>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</si>
  <si>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</si>
  <si>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</si>
  <si>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</si>
  <si>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</si>
  <si>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</si>
  <si>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</si>
  <si>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</si>
  <si>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</si>
  <si>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</si>
  <si>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</si>
  <si>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</si>
  <si>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</si>
  <si>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</si>
  <si>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</si>
  <si>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</si>
  <si>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</si>
  <si>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</si>
  <si>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</si>
  <si>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</si>
  <si>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</si>
  <si>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</si>
  <si>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</si>
  <si>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</si>
  <si>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</si>
  <si>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</si>
  <si>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</si>
  <si>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</si>
  <si>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</si>
  <si>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</si>
  <si>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</si>
  <si>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</si>
  <si>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</si>
  <si>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</si>
  <si>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</si>
  <si>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</si>
  <si>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</si>
  <si>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</si>
  <si>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</si>
  <si>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</si>
  <si>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</si>
  <si>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</si>
  <si>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</si>
  <si>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</si>
  <si>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</si>
  <si>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</si>
  <si>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</si>
  <si>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</si>
  <si>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</si>
  <si>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</si>
  <si>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</si>
  <si>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</si>
  <si>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</si>
  <si>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</si>
  <si>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</si>
  <si>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</si>
  <si>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</si>
  <si>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</si>
  <si>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</si>
  <si>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</si>
  <si>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</si>
  <si>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</si>
  <si>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</si>
  <si>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</si>
  <si>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</si>
  <si>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</si>
  <si>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</si>
  <si>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</si>
  <si>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</si>
  <si>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</si>
  <si>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</si>
  <si>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</si>
  <si>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</si>
  <si>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</si>
  <si>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</si>
  <si>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</si>
  <si>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</si>
  <si>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</si>
  <si>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</si>
  <si>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</si>
  <si>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</si>
  <si>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</si>
  <si>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</si>
  <si>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</si>
  <si>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</si>
  <si>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</si>
  <si>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</si>
  <si>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</si>
  <si>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</si>
  <si>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</si>
  <si>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</si>
  <si>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</si>
  <si>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</si>
  <si>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</si>
  <si>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</si>
  <si>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</si>
  <si>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</si>
  <si>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</si>
  <si>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</si>
  <si>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</si>
  <si>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</si>
  <si>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</si>
  <si>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</si>
  <si>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</si>
  <si>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</si>
  <si>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</si>
  <si>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</si>
  <si>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</si>
  <si>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</si>
  <si>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</si>
  <si>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</si>
  <si>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</si>
  <si>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</si>
  <si>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</si>
  <si>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</si>
  <si>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</si>
  <si>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</si>
  <si>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</si>
  <si>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</si>
  <si>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</si>
  <si>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</si>
  <si>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</si>
  <si>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</si>
  <si>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</si>
  <si>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</si>
  <si>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</si>
  <si>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</si>
  <si>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</si>
  <si>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</si>
  <si>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</si>
  <si>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</si>
  <si>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</si>
  <si>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</si>
  <si>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</si>
  <si>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</si>
  <si>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</si>
  <si>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</si>
  <si>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</si>
  <si>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</si>
  <si>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</si>
  <si>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</si>
  <si>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</si>
  <si>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</si>
  <si>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</si>
  <si>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</si>
  <si>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</si>
  <si>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</si>
  <si>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</si>
  <si>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</si>
  <si>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</si>
  <si>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</si>
  <si>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</si>
  <si>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</si>
  <si>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</si>
  <si>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</si>
  <si>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</si>
  <si>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</si>
  <si>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</si>
  <si>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</si>
  <si>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</si>
  <si>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</si>
  <si>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</si>
  <si>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</si>
  <si>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</si>
  <si>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</si>
  <si>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</si>
  <si>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</si>
  <si>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</si>
  <si>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</si>
  <si>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</si>
  <si>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</si>
  <si>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</si>
  <si>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</si>
  <si>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</si>
  <si>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</si>
  <si>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</si>
  <si>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</si>
  <si>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</si>
  <si>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</si>
  <si>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</si>
  <si>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</si>
  <si>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</si>
  <si>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</si>
  <si>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</si>
  <si>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</si>
  <si>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</si>
  <si>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</si>
  <si>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</si>
  <si>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</si>
  <si>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</si>
  <si>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</si>
  <si>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</si>
  <si>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</si>
  <si>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</si>
  <si>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</si>
  <si>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</si>
  <si>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</si>
  <si>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</si>
  <si>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</si>
  <si>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</si>
  <si>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</si>
  <si>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</si>
  <si>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</si>
  <si>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</si>
  <si>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</si>
  <si>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</si>
  <si>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</si>
  <si>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</si>
  <si>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</si>
  <si>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</si>
  <si>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</si>
  <si>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</si>
  <si>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</si>
  <si>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</si>
  <si>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</si>
  <si>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</si>
  <si>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</si>
  <si>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</si>
  <si>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</si>
  <si>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</si>
  <si>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</si>
  <si>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</si>
  <si>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</si>
  <si>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</si>
  <si>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</si>
  <si>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</si>
  <si>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</si>
  <si>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</si>
  <si>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</si>
  <si>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</si>
  <si>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</si>
  <si>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</si>
  <si>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</si>
  <si>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</si>
  <si>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</si>
  <si>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</si>
  <si>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</si>
  <si>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</si>
  <si>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</si>
  <si>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</si>
  <si>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</si>
  <si>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</si>
  <si>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</si>
  <si>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</si>
  <si>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</si>
  <si>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</si>
  <si>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</si>
  <si>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</si>
  <si>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</si>
  <si>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</si>
  <si>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</si>
  <si>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</si>
  <si>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</si>
  <si>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</si>
  <si>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</si>
  <si>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</si>
  <si>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</si>
  <si>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</si>
  <si>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</si>
  <si>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</si>
  <si>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</si>
  <si>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</si>
  <si>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</si>
  <si>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</si>
  <si>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</si>
  <si>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</si>
  <si>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</si>
  <si>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</si>
  <si>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</si>
  <si>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</si>
  <si>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</si>
  <si>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</si>
  <si>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</si>
  <si>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</si>
  <si>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</si>
  <si>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</si>
  <si>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</si>
  <si>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</si>
  <si>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</si>
  <si>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</si>
  <si>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</si>
  <si>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</si>
  <si>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</si>
  <si>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</si>
  <si>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</si>
  <si>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</si>
  <si>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</si>
  <si>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</si>
  <si>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</si>
  <si>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</si>
  <si>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</si>
  <si>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</si>
  <si>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</si>
  <si>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</si>
  <si>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</si>
  <si>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</si>
  <si>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</si>
  <si>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</si>
  <si>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</si>
  <si>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</si>
  <si>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</si>
  <si>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</si>
  <si>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</si>
  <si>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</si>
  <si>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</si>
  <si>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</si>
  <si>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</si>
  <si>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</si>
  <si>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</si>
  <si>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</si>
  <si>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</si>
  <si>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</si>
  <si>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</si>
  <si>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</si>
  <si>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</si>
  <si>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</si>
  <si>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</si>
  <si>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</si>
  <si>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</si>
  <si>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</si>
  <si>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</si>
  <si>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</si>
  <si>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</si>
  <si>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</si>
  <si>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</si>
  <si>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</si>
  <si>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</si>
  <si>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</si>
  <si>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</si>
  <si>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</si>
  <si>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</si>
  <si>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</si>
  <si>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</si>
  <si>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</si>
  <si>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</si>
  <si>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</si>
  <si>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</si>
  <si>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</si>
  <si>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</si>
  <si>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</si>
  <si>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</si>
  <si>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</si>
  <si>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</si>
  <si>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</si>
  <si>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</si>
  <si>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</si>
  <si>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</si>
  <si>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</si>
  <si>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</si>
  <si>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</si>
  <si>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</si>
  <si>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</si>
  <si>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</si>
  <si>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</si>
  <si>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</si>
  <si>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</si>
  <si>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</si>
  <si>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</si>
  <si>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</si>
  <si>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</si>
  <si>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</si>
  <si>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</si>
  <si>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</si>
  <si>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</si>
  <si>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</si>
  <si>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</si>
  <si>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</si>
  <si>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</si>
  <si>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</si>
  <si>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</si>
  <si>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</si>
  <si>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</si>
  <si>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</si>
  <si>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</si>
  <si>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</si>
  <si>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</si>
  <si>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</si>
  <si>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</si>
  <si>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</si>
  <si>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</si>
  <si>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</si>
  <si>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</si>
  <si>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</si>
  <si>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</si>
  <si>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</si>
  <si>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</si>
  <si>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</si>
  <si>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</si>
  <si>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</si>
  <si>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</si>
  <si>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</si>
  <si>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</si>
  <si>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</si>
  <si>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</si>
  <si>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</si>
  <si>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</si>
  <si>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</si>
  <si>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</si>
  <si>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</si>
  <si>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</si>
  <si>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</si>
  <si>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</si>
  <si>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</si>
  <si>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</si>
  <si>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</si>
  <si>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</si>
  <si>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</si>
  <si>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</si>
  <si>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</si>
  <si>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</si>
  <si>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</si>
  <si>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</si>
  <si>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</si>
  <si>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</si>
  <si>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</si>
  <si>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</si>
  <si>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</si>
  <si>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</si>
  <si>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</si>
  <si>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</si>
  <si>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</si>
  <si>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</si>
  <si>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</si>
  <si>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</si>
  <si>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</si>
  <si>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</si>
  <si>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</si>
  <si>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</si>
  <si>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</si>
  <si>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</si>
  <si>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</si>
  <si>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</si>
  <si>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</si>
  <si>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</si>
  <si>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</si>
  <si>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</si>
  <si>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</si>
  <si>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</si>
  <si>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</si>
  <si>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</si>
  <si>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</si>
  <si>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</si>
  <si>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</si>
  <si>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</si>
  <si>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</si>
  <si>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</si>
  <si>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</si>
  <si>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</si>
  <si>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</si>
  <si>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</si>
  <si>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</si>
  <si>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</si>
  <si>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</si>
  <si>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</si>
  <si>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</si>
  <si>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</si>
  <si>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</si>
  <si>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</si>
  <si>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</si>
  <si>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</si>
  <si>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</si>
  <si>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</si>
  <si>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</si>
  <si>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</si>
  <si>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</si>
  <si>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</si>
  <si>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</si>
  <si>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</si>
  <si>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</si>
  <si>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</si>
  <si>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</si>
  <si>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</si>
  <si>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</si>
  <si>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</si>
  <si>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</si>
  <si>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</si>
  <si>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</si>
  <si>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</si>
  <si>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</si>
  <si>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</si>
  <si>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</si>
  <si>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</si>
  <si>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</si>
  <si>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</si>
  <si>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</si>
  <si>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</si>
  <si>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</si>
  <si>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</si>
  <si>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</si>
  <si>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</si>
  <si>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</si>
  <si>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</si>
  <si>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</si>
  <si>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</si>
  <si>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</si>
  <si>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</si>
  <si>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</si>
  <si>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</si>
  <si>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</si>
  <si>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</si>
  <si>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</si>
  <si>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</si>
  <si>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</si>
  <si>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</si>
  <si>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</si>
  <si>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</si>
  <si>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</si>
  <si>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</si>
  <si>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</si>
  <si>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</si>
  <si>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</si>
  <si>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</si>
  <si>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</si>
  <si>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</si>
  <si>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</si>
  <si>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</si>
  <si>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</si>
  <si>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</si>
  <si>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</si>
  <si>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</si>
  <si>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</si>
  <si>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</si>
  <si>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</si>
  <si>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</si>
  <si>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</si>
  <si>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</si>
  <si>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</si>
  <si>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</si>
  <si>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</si>
  <si>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</si>
  <si>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</si>
  <si>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</si>
  <si>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</si>
  <si>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</si>
  <si>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</si>
  <si>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</si>
  <si>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</si>
  <si>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</si>
  <si>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</si>
  <si>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</si>
  <si>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</si>
  <si>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</si>
  <si>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</si>
  <si>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</si>
  <si>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</si>
  <si>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</si>
  <si>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</si>
  <si>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</si>
  <si>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</si>
  <si>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</si>
  <si>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</si>
  <si>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</si>
  <si>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</si>
  <si>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</si>
  <si>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</si>
  <si>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</si>
  <si>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</si>
  <si>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</si>
  <si>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</si>
  <si>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</si>
  <si>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</si>
  <si>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</si>
  <si>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</si>
  <si>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</si>
  <si>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</si>
  <si>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</si>
  <si>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</si>
  <si>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</si>
  <si>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</si>
  <si>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</si>
  <si>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</si>
  <si>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</si>
  <si>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</si>
  <si>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</si>
  <si>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</si>
  <si>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</si>
  <si>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</si>
  <si>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</si>
  <si>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</si>
  <si>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</si>
  <si>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</si>
  <si>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</si>
  <si>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</si>
  <si>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</si>
  <si>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</si>
  <si>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</si>
  <si>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</si>
  <si>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</si>
  <si>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</si>
  <si>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</si>
  <si>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</si>
  <si>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</si>
  <si>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</si>
  <si>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</si>
  <si>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</si>
  <si>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</si>
  <si>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</si>
  <si>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</si>
  <si>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</si>
  <si>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</si>
  <si>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</si>
  <si>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</si>
  <si>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</si>
  <si>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</si>
  <si>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</si>
  <si>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</si>
  <si>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</si>
  <si>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</si>
  <si>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</si>
  <si>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</si>
  <si>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</si>
  <si>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</si>
  <si>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</si>
  <si>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</si>
  <si>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</si>
  <si>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</si>
  <si>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</si>
  <si>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</si>
  <si>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</si>
  <si>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</si>
  <si>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</si>
  <si>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</si>
  <si>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</si>
  <si>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</si>
  <si>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</si>
  <si>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</si>
  <si>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</si>
  <si>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</si>
  <si>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</si>
  <si>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</si>
  <si>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</si>
  <si>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</si>
  <si>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</si>
  <si>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</si>
  <si>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</si>
  <si>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</si>
  <si>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</si>
  <si>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</si>
  <si>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</si>
  <si>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</si>
  <si>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</si>
  <si>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</si>
  <si>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</si>
  <si>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</si>
  <si>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</si>
  <si>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</si>
  <si>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</si>
  <si>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</si>
  <si>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</si>
  <si>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</si>
  <si>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</si>
  <si>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</si>
  <si>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</si>
  <si>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</si>
  <si>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</si>
  <si>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</si>
  <si>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</si>
  <si>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</si>
  <si>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</si>
  <si>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</si>
  <si>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</si>
  <si>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</si>
  <si>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</si>
  <si>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</si>
  <si>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</si>
  <si>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</si>
  <si>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</si>
  <si>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</si>
  <si>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</si>
  <si>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</si>
  <si>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</si>
  <si>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</si>
  <si>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</si>
  <si>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</si>
  <si>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</si>
  <si>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</si>
  <si>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</si>
  <si>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</si>
  <si>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</si>
  <si>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</si>
  <si>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</si>
  <si>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</si>
  <si>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</si>
  <si>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</si>
  <si>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</si>
  <si>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</si>
  <si>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</si>
  <si>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</si>
  <si>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</si>
  <si>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</si>
  <si>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</si>
  <si>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</si>
  <si>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</si>
  <si>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</si>
  <si>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</si>
  <si>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</si>
  <si>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</si>
  <si>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</si>
  <si>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</si>
  <si>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</si>
  <si>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</si>
  <si>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</si>
  <si>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</si>
  <si>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</si>
  <si>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</si>
  <si>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</si>
  <si>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</si>
  <si>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</si>
  <si>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</si>
  <si>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</si>
  <si>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</si>
  <si>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</si>
  <si>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</si>
  <si>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</si>
  <si>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</si>
  <si>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</si>
  <si>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</si>
  <si>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</si>
  <si>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</si>
  <si>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</si>
  <si>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</si>
  <si>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</si>
  <si>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</si>
  <si>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</si>
  <si>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</si>
  <si>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</si>
  <si>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</si>
  <si>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</si>
  <si>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</si>
  <si>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</si>
  <si>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</si>
  <si>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</si>
  <si>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</si>
  <si>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</si>
  <si>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</si>
  <si>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</si>
  <si>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</si>
  <si>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</si>
  <si>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</si>
  <si>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</si>
  <si>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</si>
  <si>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</si>
  <si>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</si>
  <si>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</si>
  <si>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</si>
  <si>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</si>
  <si>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</si>
  <si>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</si>
  <si>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</si>
  <si>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</si>
  <si>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</si>
  <si>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</si>
  <si>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</si>
  <si>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</si>
  <si>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</si>
  <si>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</si>
  <si>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</si>
  <si>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</si>
  <si>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</si>
  <si>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</si>
  <si>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</si>
  <si>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</si>
  <si>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</si>
  <si>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</si>
  <si>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</si>
  <si>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</si>
  <si>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</si>
  <si>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</si>
  <si>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</si>
  <si>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</si>
  <si>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</si>
  <si>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</si>
  <si>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</si>
  <si>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</si>
  <si>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</si>
  <si>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</si>
  <si>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</si>
  <si>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</si>
  <si>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</si>
  <si>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</si>
  <si>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</si>
  <si>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</si>
  <si>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</si>
  <si>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</si>
  <si>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</si>
  <si>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</si>
  <si>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</si>
  <si>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</si>
  <si>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</si>
  <si>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</si>
  <si>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</si>
  <si>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</si>
  <si>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</si>
  <si>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</si>
  <si>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</si>
  <si>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</si>
  <si>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</si>
  <si>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</si>
  <si>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</si>
  <si>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</si>
  <si>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</si>
  <si>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</si>
  <si>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</si>
  <si>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</si>
  <si>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</si>
  <si>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</si>
  <si>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</si>
  <si>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</si>
  <si>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</si>
  <si>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</si>
  <si>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</si>
  <si>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</si>
  <si>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</si>
  <si>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</si>
  <si>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</si>
  <si>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</si>
  <si>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</si>
  <si>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</si>
  <si>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</si>
  <si>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</si>
  <si>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</si>
  <si>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</si>
  <si>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</si>
  <si>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</si>
  <si>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</si>
  <si>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</si>
  <si>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</si>
  <si>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</si>
  <si>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</si>
  <si>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</si>
  <si>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</si>
  <si>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</si>
  <si>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</si>
  <si>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</si>
  <si>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</si>
  <si>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</si>
  <si>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</si>
  <si>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</si>
  <si>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</si>
  <si>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</si>
  <si>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</si>
  <si>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</si>
  <si>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</si>
  <si>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</si>
  <si>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</si>
  <si>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</si>
  <si>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</si>
  <si>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</si>
  <si>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</si>
  <si>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</si>
  <si>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</si>
  <si>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</si>
  <si>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</si>
  <si>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</si>
  <si>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</si>
  <si>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</si>
  <si>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</si>
  <si>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</si>
  <si>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</si>
  <si>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</si>
  <si>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</si>
  <si>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</si>
  <si>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</si>
  <si>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</si>
  <si>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</si>
  <si>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</si>
  <si>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</si>
  <si>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</si>
  <si>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</si>
  <si>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</si>
  <si>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</si>
  <si>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</si>
  <si>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</si>
  <si>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</si>
  <si>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</si>
  <si>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</si>
  <si>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</si>
  <si>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</si>
  <si>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</si>
  <si>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</si>
  <si>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</si>
  <si>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</si>
  <si>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</si>
  <si>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</si>
  <si>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</si>
  <si>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</si>
  <si>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</si>
  <si>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</si>
  <si>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</si>
  <si>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</si>
  <si>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</si>
  <si>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</si>
  <si>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</si>
  <si>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</si>
  <si>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</si>
  <si>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</si>
  <si>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</si>
  <si>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</si>
  <si>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</si>
  <si>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</si>
  <si>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</si>
  <si>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</si>
  <si>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</si>
  <si>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</si>
  <si>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</si>
  <si>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</si>
  <si>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</si>
  <si>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</si>
  <si>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</si>
  <si>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</si>
  <si>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</si>
  <si>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</si>
  <si>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</si>
  <si>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</si>
  <si>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</si>
  <si>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</si>
  <si>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</si>
  <si>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</si>
  <si>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</si>
  <si>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</si>
  <si>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</si>
  <si>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</si>
  <si>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</si>
  <si>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</si>
  <si>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</si>
  <si>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</si>
  <si>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</si>
  <si>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</si>
  <si>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</si>
  <si>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</si>
  <si>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</si>
  <si>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</si>
  <si>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</si>
  <si>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</si>
  <si>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</si>
  <si>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</si>
  <si>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</si>
  <si>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</si>
  <si>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</si>
  <si>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</si>
  <si>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</si>
  <si>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</si>
  <si>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</si>
  <si>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</si>
  <si>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</si>
  <si>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</si>
  <si>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</si>
  <si>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</si>
  <si>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</si>
  <si>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</si>
  <si>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</si>
  <si>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</si>
  <si>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</si>
  <si>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</si>
  <si>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</si>
  <si>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</si>
  <si>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</si>
  <si>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</si>
  <si>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</si>
  <si>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</si>
  <si>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</si>
  <si>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</si>
  <si>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</si>
  <si>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</si>
  <si>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</si>
  <si>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</si>
  <si>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</si>
  <si>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</si>
  <si>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</si>
  <si>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</si>
  <si>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</si>
  <si>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</si>
  <si>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</si>
  <si>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</si>
  <si>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</si>
  <si>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</si>
  <si>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</si>
  <si>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</si>
  <si>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</si>
  <si>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</si>
  <si>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</si>
  <si>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</si>
  <si>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</si>
  <si>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</si>
  <si>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</si>
  <si>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</si>
  <si>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</si>
  <si>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</si>
  <si>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</si>
  <si>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</si>
  <si>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</si>
  <si>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</si>
  <si>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</si>
  <si>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</si>
  <si>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</si>
  <si>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</si>
  <si>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</si>
  <si>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</si>
  <si>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</si>
  <si>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</si>
  <si>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</si>
  <si>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</si>
  <si>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</si>
  <si>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</si>
  <si>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</si>
  <si>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</si>
  <si>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</si>
  <si>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</si>
  <si>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</si>
  <si>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</si>
  <si>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</si>
  <si>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</si>
  <si>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</si>
  <si>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</si>
  <si>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</si>
  <si>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</si>
  <si>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</si>
  <si>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</si>
  <si>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</si>
  <si>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</si>
  <si>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</si>
  <si>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</si>
  <si>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</si>
  <si>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</si>
  <si>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</si>
  <si>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</si>
  <si>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</si>
  <si>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</si>
  <si>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</si>
  <si>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</si>
  <si>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</si>
  <si>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</si>
  <si>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</si>
  <si>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</si>
  <si>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</si>
  <si>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</si>
  <si>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</si>
  <si>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</si>
  <si>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</si>
  <si>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</si>
  <si>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</si>
  <si>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</si>
  <si>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</si>
  <si>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</si>
  <si>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</si>
  <si>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</si>
  <si>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</si>
  <si>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</si>
  <si>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</si>
  <si>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</si>
  <si>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</si>
  <si>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</si>
  <si>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</si>
  <si>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</si>
  <si>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</si>
  <si>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</si>
  <si>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</si>
  <si>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</si>
  <si>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</si>
  <si>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</si>
  <si>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</si>
  <si>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</si>
  <si>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</si>
  <si>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</si>
  <si>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</si>
  <si>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</si>
  <si>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</si>
  <si>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</si>
  <si>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</si>
  <si>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</si>
  <si>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</si>
  <si>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</si>
  <si>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</si>
  <si>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</si>
  <si>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</si>
  <si>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</si>
  <si>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</si>
  <si>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</si>
  <si>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</si>
  <si>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</si>
  <si>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</si>
  <si>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</si>
  <si>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</si>
  <si>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</si>
  <si>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</si>
  <si>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</si>
  <si>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</si>
  <si>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</si>
  <si>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</si>
  <si>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</si>
  <si>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</si>
  <si>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</si>
  <si>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</si>
  <si>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</si>
  <si>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</si>
  <si>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</si>
  <si>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</si>
  <si>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</si>
  <si>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</si>
  <si>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</si>
  <si>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</si>
  <si>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</si>
  <si>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</si>
  <si>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</si>
  <si>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</si>
  <si>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</si>
  <si>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</si>
  <si>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</si>
  <si>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</si>
  <si>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</si>
  <si>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</si>
  <si>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</si>
  <si>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</si>
  <si>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</si>
  <si>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</si>
  <si>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</si>
  <si>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</si>
  <si>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</si>
  <si>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</si>
  <si>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</si>
  <si>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</si>
  <si>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</si>
  <si>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</si>
  <si>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</si>
  <si>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</si>
  <si>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</si>
  <si>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</si>
  <si>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</si>
  <si>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</si>
  <si>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</si>
  <si>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</si>
  <si>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</si>
  <si>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</si>
  <si>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</si>
  <si>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</si>
  <si>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</si>
  <si>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</si>
  <si>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</si>
  <si>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</si>
  <si>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</si>
  <si>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</si>
  <si>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</si>
  <si>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</si>
  <si>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</si>
  <si>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</si>
  <si>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</si>
  <si>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</si>
  <si>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</si>
  <si>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</si>
  <si>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</si>
  <si>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</si>
  <si>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</si>
  <si>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</si>
  <si>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</si>
  <si>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</si>
  <si>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</si>
  <si>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</si>
  <si>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</si>
  <si>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</si>
  <si>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</si>
  <si>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</si>
  <si>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</si>
  <si>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</si>
  <si>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</si>
  <si>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</si>
  <si>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</si>
  <si>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</si>
  <si>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</si>
  <si>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</si>
  <si>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</si>
  <si>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</si>
  <si>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</si>
  <si>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</si>
  <si>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</si>
  <si>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</si>
  <si>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</si>
  <si>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</si>
  <si>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</si>
  <si>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</si>
  <si>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</si>
  <si>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</si>
  <si>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</si>
  <si>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</si>
  <si>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</si>
  <si>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</si>
  <si>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</si>
  <si>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</si>
  <si>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</si>
  <si>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</si>
  <si>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</si>
  <si>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</si>
  <si>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</si>
  <si>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</si>
  <si>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</si>
  <si>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</si>
  <si>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</si>
  <si>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</si>
  <si>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</si>
  <si>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</si>
  <si>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</si>
  <si>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</si>
  <si>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</si>
  <si>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</si>
  <si>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</si>
  <si>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</si>
  <si>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</si>
  <si>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</si>
  <si>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</si>
  <si>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</si>
  <si>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</si>
  <si>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</si>
  <si>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</si>
  <si>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</si>
  <si>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</si>
  <si>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</si>
  <si>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</si>
  <si>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</si>
  <si>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</si>
  <si>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</si>
  <si>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</si>
  <si>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</si>
  <si>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</si>
  <si>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</si>
  <si>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</si>
  <si>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</si>
  <si>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</si>
  <si>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</si>
  <si>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</si>
  <si>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</si>
  <si>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</si>
  <si>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</si>
  <si>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</si>
  <si>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</si>
  <si>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</si>
  <si>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</si>
  <si>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</si>
  <si>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</si>
  <si>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</si>
  <si>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</si>
  <si>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</si>
  <si>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</si>
  <si>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</si>
  <si>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</si>
  <si>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</si>
  <si>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</si>
  <si>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</si>
  <si>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</si>
  <si>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</si>
  <si>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</si>
  <si>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</si>
  <si>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</si>
  <si>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</si>
  <si>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</si>
  <si>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</si>
  <si>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</si>
  <si>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</si>
  <si>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</si>
  <si>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</si>
  <si>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</si>
  <si>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</si>
  <si>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</si>
  <si>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</si>
  <si>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</si>
  <si>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</si>
  <si>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</si>
  <si>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</si>
  <si>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</si>
  <si>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</si>
  <si>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</si>
  <si>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</si>
  <si>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</si>
  <si>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</si>
  <si>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</si>
  <si>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</si>
  <si>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</si>
  <si>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</si>
  <si>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</si>
  <si>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</si>
  <si>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</si>
  <si>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</si>
  <si>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</si>
  <si>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</si>
  <si>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</si>
  <si>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</si>
  <si>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</si>
  <si>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</si>
  <si>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</si>
  <si>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</si>
  <si>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</si>
  <si>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</si>
  <si>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</si>
  <si>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</si>
  <si>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</si>
  <si>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</si>
  <si>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</si>
  <si>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</si>
  <si>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</si>
  <si>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</si>
  <si>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</si>
  <si>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</si>
  <si>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</si>
  <si>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</si>
  <si>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</si>
  <si>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</si>
  <si>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</si>
  <si>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</si>
  <si>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</si>
  <si>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</si>
  <si>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</si>
  <si>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</si>
  <si>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</si>
  <si>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</si>
  <si>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</si>
  <si>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</si>
  <si>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</si>
  <si>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</si>
  <si>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</si>
  <si>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</si>
  <si>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</si>
  <si>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</si>
  <si>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</si>
  <si>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</si>
  <si>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</si>
  <si>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</si>
  <si>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</si>
  <si>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</si>
  <si>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</si>
  <si>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</si>
  <si>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</si>
  <si>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</si>
  <si>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</si>
  <si>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</si>
  <si>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</si>
  <si>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</si>
  <si>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</si>
  <si>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</si>
  <si>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</si>
  <si>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</si>
  <si>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</si>
  <si>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</si>
  <si>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</si>
  <si>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</si>
  <si>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</si>
  <si>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</si>
  <si>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</si>
  <si>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</si>
  <si>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</si>
  <si>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</si>
  <si>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</si>
  <si>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</si>
  <si>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</si>
  <si>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</si>
  <si>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</si>
  <si>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</si>
  <si>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</si>
  <si>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</si>
  <si>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</si>
  <si>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</si>
  <si>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</si>
  <si>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</si>
  <si>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</si>
  <si>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</si>
  <si>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</si>
  <si>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</si>
  <si>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</si>
  <si>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</si>
  <si>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</si>
  <si>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</si>
  <si>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</si>
  <si>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</si>
  <si>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</si>
  <si>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</si>
  <si>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</si>
  <si>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</si>
  <si>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</si>
  <si>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</si>
  <si>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</si>
  <si>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</si>
  <si>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</si>
  <si>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</si>
  <si>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</si>
  <si>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</si>
  <si>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</si>
  <si>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</si>
  <si>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</si>
  <si>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</si>
  <si>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</si>
  <si>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</si>
  <si>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</si>
  <si>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</si>
  <si>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</si>
  <si>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</si>
  <si>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</si>
  <si>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</si>
  <si>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</si>
  <si>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</si>
  <si>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</si>
  <si>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</si>
  <si>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</si>
  <si>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</si>
  <si>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</si>
  <si>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</si>
  <si>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</si>
  <si>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</si>
  <si>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</si>
  <si>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</si>
  <si>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</si>
  <si>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</si>
  <si>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</si>
  <si>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</si>
  <si>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</si>
  <si>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</si>
  <si>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</si>
  <si>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</si>
  <si>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</si>
  <si>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</si>
  <si>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</si>
  <si>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</si>
  <si>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</si>
  <si>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</si>
  <si>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</si>
  <si>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</si>
  <si>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</si>
  <si>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</si>
  <si>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</si>
  <si>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</si>
  <si>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</si>
  <si>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</si>
  <si>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</si>
  <si>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</si>
  <si>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</si>
  <si>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</si>
  <si>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</si>
  <si>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</si>
  <si>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</si>
  <si>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</si>
  <si>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</si>
  <si>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</si>
  <si>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</si>
  <si>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</si>
  <si>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</si>
  <si>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</si>
  <si>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</si>
  <si>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</si>
  <si>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</si>
  <si>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</si>
  <si>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</si>
  <si>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</si>
  <si>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</si>
  <si>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</si>
  <si>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</si>
  <si>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</si>
  <si>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</si>
  <si>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</si>
  <si>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</si>
  <si>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</si>
  <si>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</si>
  <si>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</si>
  <si>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</si>
  <si>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</si>
  <si>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</si>
  <si>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</si>
  <si>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</si>
  <si>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</si>
  <si>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</si>
  <si>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</si>
  <si>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</si>
  <si>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</si>
  <si>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</si>
  <si>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</si>
  <si>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</si>
  <si>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</si>
  <si>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</si>
  <si>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</si>
  <si>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</si>
  <si>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</si>
  <si>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</si>
  <si>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</si>
  <si>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</si>
  <si>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</si>
  <si>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</si>
  <si>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</si>
  <si>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</si>
  <si>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</si>
  <si>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</si>
  <si>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</si>
  <si>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</si>
  <si>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</si>
  <si>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</si>
  <si>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</si>
  <si>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</si>
  <si>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</si>
  <si>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</si>
  <si>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</si>
  <si>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</si>
  <si>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</si>
  <si>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</si>
  <si>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</si>
  <si>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</si>
  <si>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</si>
  <si>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</si>
  <si>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</si>
  <si>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</si>
  <si>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</si>
  <si>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</si>
  <si>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</si>
  <si>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</si>
  <si>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</si>
  <si>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</si>
  <si>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</si>
  <si>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</si>
  <si>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</si>
  <si>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</si>
  <si>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</si>
  <si>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</si>
  <si>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</si>
  <si>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</si>
  <si>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</si>
  <si>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</si>
  <si>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</si>
  <si>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</si>
  <si>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</si>
  <si>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</si>
  <si>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</si>
  <si>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</si>
  <si>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</si>
  <si>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</si>
  <si>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</si>
  <si>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</si>
  <si>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</si>
  <si>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</si>
  <si>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</si>
  <si>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</si>
  <si>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</si>
  <si>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</si>
  <si>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</si>
  <si>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</si>
  <si>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</si>
  <si>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</si>
  <si>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</si>
  <si>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</si>
  <si>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</si>
  <si>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</si>
  <si>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</si>
  <si>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</si>
  <si>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</si>
  <si>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</si>
  <si>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</si>
  <si>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</si>
  <si>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</si>
  <si>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</si>
  <si>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</si>
  <si>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</si>
  <si>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</si>
  <si>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</si>
  <si>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</si>
  <si>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</si>
  <si>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</si>
  <si>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</si>
  <si>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</si>
  <si>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</si>
  <si>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</si>
  <si>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</si>
  <si>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</si>
  <si>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</si>
  <si>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</si>
  <si>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</si>
  <si>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</si>
  <si>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</si>
  <si>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</si>
  <si>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</si>
  <si>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</si>
  <si>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</si>
  <si>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</si>
  <si>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</si>
  <si>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</si>
  <si>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</si>
  <si>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</si>
  <si>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</si>
  <si>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</si>
  <si>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</si>
  <si>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</si>
  <si>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</si>
  <si>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</si>
  <si>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</si>
  <si>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</si>
  <si>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</si>
  <si>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</si>
  <si>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</si>
  <si>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</si>
  <si>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</si>
  <si>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</si>
  <si>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</si>
  <si>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</si>
  <si>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</si>
  <si>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</si>
  <si>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</si>
  <si>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</si>
  <si>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</si>
  <si>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</si>
  <si>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</si>
  <si>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</si>
  <si>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</si>
  <si>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</si>
  <si>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</si>
  <si>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</si>
  <si>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</si>
  <si>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</si>
  <si>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</si>
  <si>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</si>
  <si>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</si>
  <si>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</si>
  <si>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</si>
  <si>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</si>
  <si>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</si>
  <si>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</si>
  <si>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</si>
  <si>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</si>
  <si>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</si>
  <si>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</si>
  <si>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</si>
  <si>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</si>
  <si>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</si>
  <si>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</si>
  <si>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</si>
  <si>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</si>
  <si>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</si>
  <si>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</si>
  <si>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</si>
  <si>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</si>
  <si>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</si>
  <si>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</si>
  <si>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</si>
  <si>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</si>
  <si>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</si>
  <si>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</si>
  <si>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</si>
  <si>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</si>
  <si>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</si>
  <si>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</si>
  <si>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</si>
  <si>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</si>
  <si>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</si>
  <si>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</si>
  <si>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</si>
  <si>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</si>
  <si>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</si>
  <si>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</si>
  <si>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</si>
  <si>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</si>
  <si>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</si>
  <si>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</si>
  <si>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</si>
  <si>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</si>
  <si>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</si>
  <si>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</si>
  <si>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</si>
  <si>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</si>
  <si>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</si>
  <si>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</si>
  <si>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</si>
  <si>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</si>
  <si>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</si>
  <si>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</si>
  <si>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</si>
  <si>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</si>
  <si>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</si>
  <si>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</si>
  <si>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</si>
  <si>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</si>
  <si>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</si>
  <si>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</si>
  <si>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</si>
  <si>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</si>
  <si>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</si>
  <si>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</si>
  <si>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</si>
  <si>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</si>
  <si>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</si>
  <si>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</si>
  <si>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</si>
  <si>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</si>
  <si>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</si>
  <si>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</si>
  <si>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</si>
  <si>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</si>
  <si>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</si>
  <si>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</si>
  <si>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</si>
  <si>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</si>
  <si>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</si>
  <si>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</si>
  <si>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</si>
  <si>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</si>
  <si>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</si>
  <si>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</si>
  <si>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</si>
  <si>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</si>
  <si>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</si>
  <si>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</si>
  <si>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</si>
  <si>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</si>
  <si>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</si>
  <si>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</si>
  <si>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</si>
  <si>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</si>
  <si>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</si>
  <si>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</si>
  <si>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</si>
  <si>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</si>
  <si>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</si>
  <si>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</si>
  <si>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</si>
  <si>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</si>
  <si>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</si>
  <si>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</si>
  <si>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</si>
  <si>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</si>
  <si>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</si>
  <si>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</si>
  <si>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</si>
  <si>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</si>
  <si>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</si>
  <si>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</si>
  <si>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</si>
  <si>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</si>
  <si>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</si>
  <si>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</si>
  <si>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</si>
  <si>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</si>
  <si>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</si>
  <si>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</si>
  <si>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</si>
  <si>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</si>
  <si>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</si>
  <si>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</si>
  <si>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</si>
  <si>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</si>
  <si>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</si>
  <si>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</si>
  <si>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</si>
  <si>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</si>
  <si>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</si>
  <si>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</si>
  <si>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</si>
  <si>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</si>
  <si>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</si>
  <si>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</si>
  <si>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</si>
  <si>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</si>
  <si>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</si>
  <si>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</si>
  <si>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</si>
  <si>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</si>
  <si>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</si>
  <si>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</si>
  <si>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</si>
  <si>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</si>
  <si>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</si>
  <si>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</si>
  <si>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</si>
  <si>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</si>
  <si>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</si>
  <si>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</si>
  <si>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</si>
  <si>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</si>
  <si>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</si>
  <si>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</si>
  <si>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</si>
  <si>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</si>
  <si>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</si>
  <si>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</si>
  <si>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</si>
  <si>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</si>
  <si>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</si>
  <si>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</si>
  <si>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</si>
  <si>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</si>
  <si>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</si>
  <si>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</si>
  <si>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</si>
  <si>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</si>
  <si>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</si>
  <si>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</si>
  <si>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</si>
  <si>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</si>
  <si>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</si>
  <si>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</si>
  <si>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</si>
  <si>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</si>
  <si>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</si>
  <si>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</si>
  <si>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</si>
  <si>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</si>
  <si>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</si>
  <si>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</si>
  <si>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</si>
  <si>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</si>
  <si>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</si>
  <si>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</si>
  <si>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</si>
  <si>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</si>
  <si>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</si>
  <si>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</si>
  <si>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</si>
  <si>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</si>
  <si>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</si>
  <si>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</si>
  <si>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</si>
  <si>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</si>
  <si>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</si>
  <si>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</si>
  <si>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</si>
  <si>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</si>
  <si>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</si>
  <si>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</si>
  <si>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</si>
  <si>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</si>
  <si>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</si>
  <si>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</si>
  <si>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</si>
  <si>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</si>
  <si>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</si>
  <si>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</si>
  <si>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</si>
  <si>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</si>
  <si>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</si>
  <si>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</si>
  <si>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</si>
  <si>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</si>
  <si>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</si>
  <si>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</si>
  <si>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</si>
  <si>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</si>
  <si>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</si>
  <si>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</si>
  <si>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</si>
  <si>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</si>
  <si>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</si>
  <si>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</si>
  <si>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</si>
  <si>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</si>
  <si>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</si>
  <si>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</si>
  <si>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</si>
  <si>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</si>
  <si>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</si>
  <si>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</si>
  <si>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</si>
  <si>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</si>
  <si>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</si>
  <si>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</si>
  <si>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</si>
  <si>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</si>
  <si>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</si>
  <si>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</si>
  <si>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</si>
  <si>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</si>
  <si>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</si>
  <si>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</si>
  <si>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</si>
  <si>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</si>
  <si>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</si>
  <si>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</si>
  <si>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</si>
  <si>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</si>
  <si>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</si>
  <si>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</si>
  <si>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</si>
  <si>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</si>
  <si>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</si>
  <si>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</si>
  <si>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</si>
  <si>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</si>
  <si>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</si>
  <si>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</si>
  <si>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</si>
  <si>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</si>
  <si>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</si>
  <si>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</si>
  <si>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</si>
  <si>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</si>
  <si>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</si>
  <si>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</si>
  <si>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</si>
  <si>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</si>
  <si>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</si>
  <si>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</si>
  <si>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</si>
  <si>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</si>
  <si>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</si>
  <si>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</si>
  <si>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</si>
  <si>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</si>
  <si>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</si>
  <si>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</si>
  <si>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</si>
  <si>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</si>
  <si>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</si>
  <si>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</si>
  <si>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</si>
  <si>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</si>
  <si>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</si>
  <si>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</si>
  <si>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</si>
  <si>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</si>
  <si>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</si>
  <si>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</si>
  <si>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</si>
  <si>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</si>
  <si>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</si>
  <si>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</si>
  <si>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</si>
  <si>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</si>
  <si>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</si>
  <si>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</si>
  <si>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</si>
  <si>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</si>
  <si>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</si>
  <si>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</si>
  <si>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</si>
  <si>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</si>
  <si>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</si>
  <si>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</si>
  <si>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</si>
  <si>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</si>
  <si>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</si>
  <si>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</si>
  <si>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</si>
  <si>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</si>
  <si>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</si>
  <si>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</si>
  <si>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</si>
  <si>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</si>
  <si>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</si>
  <si>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</si>
  <si>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</si>
  <si>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</si>
  <si>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</si>
  <si>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</si>
  <si>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</si>
  <si>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</si>
  <si>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</si>
  <si>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</si>
  <si>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</si>
  <si>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</si>
  <si>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</si>
  <si>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</si>
  <si>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</si>
  <si>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</si>
  <si>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</si>
  <si>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</si>
  <si>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</si>
  <si>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</si>
  <si>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</si>
  <si>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</si>
  <si>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</si>
  <si>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</si>
  <si>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</si>
  <si>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</si>
  <si>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</si>
  <si>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</si>
  <si>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</si>
  <si>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</si>
  <si>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</si>
  <si>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</si>
  <si>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</si>
  <si>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</si>
  <si>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</si>
  <si>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</si>
  <si>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</si>
  <si>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</si>
  <si>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</si>
  <si>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</si>
  <si>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</si>
  <si>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</si>
  <si>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</si>
  <si>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</si>
  <si>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</si>
  <si>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</si>
  <si>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</si>
  <si>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</si>
  <si>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</si>
  <si>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</si>
  <si>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</si>
  <si>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</si>
  <si>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</si>
  <si>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</si>
  <si>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</si>
  <si>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</si>
  <si>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</si>
  <si>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</si>
  <si>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</si>
  <si>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</si>
  <si>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</si>
  <si>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</si>
  <si>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</si>
  <si>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</si>
  <si>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</si>
  <si>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</si>
  <si>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</si>
  <si>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</si>
  <si>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</si>
  <si>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</si>
  <si>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</si>
  <si>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</si>
  <si>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</si>
  <si>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</si>
  <si>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</si>
  <si>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</si>
  <si>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</si>
  <si>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</si>
  <si>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</si>
  <si>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</si>
  <si>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</si>
  <si>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</si>
  <si>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</si>
  <si>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</si>
  <si>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</si>
  <si>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</si>
  <si>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</si>
  <si>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</si>
  <si>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</si>
  <si>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</si>
  <si>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</si>
  <si>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</si>
  <si>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</si>
  <si>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</si>
  <si>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</si>
  <si>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</si>
  <si>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</si>
  <si>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</si>
  <si>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</si>
  <si>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</si>
  <si>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</si>
  <si>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</si>
  <si>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</si>
  <si>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</si>
  <si>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</si>
  <si>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</si>
  <si>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</si>
  <si>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</si>
  <si>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</si>
  <si>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</si>
  <si>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</si>
  <si>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</si>
  <si>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</si>
  <si>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</si>
  <si>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</si>
  <si>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</si>
  <si>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</si>
  <si>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</si>
  <si>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</si>
  <si>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</si>
  <si>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</si>
  <si>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</si>
  <si>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</si>
  <si>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</si>
  <si>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</si>
  <si>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</si>
  <si>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</si>
  <si>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</si>
  <si>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</si>
  <si>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</si>
  <si>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</si>
  <si>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</si>
  <si>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</si>
  <si>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</si>
  <si>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</si>
  <si>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</si>
  <si>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</si>
  <si>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</si>
  <si>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</si>
  <si>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</si>
  <si>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</si>
  <si>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</si>
  <si>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</si>
  <si>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</si>
  <si>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</si>
  <si>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</si>
  <si>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</si>
  <si>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</si>
  <si>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</si>
  <si>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</si>
  <si>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</si>
  <si>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</si>
  <si>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</si>
  <si>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</si>
  <si>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</si>
  <si>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</si>
  <si>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</si>
  <si>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</si>
  <si>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</si>
  <si>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</si>
  <si>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</si>
  <si>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</si>
  <si>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</si>
  <si>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</si>
  <si>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</si>
  <si>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</si>
  <si>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</si>
  <si>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</si>
  <si>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</si>
  <si>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</si>
  <si>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</si>
  <si>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</si>
  <si>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</si>
  <si>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</si>
  <si>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</si>
  <si>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</si>
  <si>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</si>
  <si>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</si>
  <si>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</si>
  <si>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</si>
  <si>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</si>
  <si>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</si>
  <si>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</si>
  <si>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</si>
  <si>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</si>
  <si>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</si>
  <si>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</si>
  <si>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</si>
  <si>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</si>
  <si>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</si>
  <si>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</si>
  <si>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</si>
  <si>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</si>
  <si>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</si>
  <si>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</si>
  <si>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</si>
  <si>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</si>
  <si>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</si>
  <si>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</si>
  <si>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</si>
  <si>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</si>
  <si>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</si>
  <si>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</si>
  <si>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</si>
  <si>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</si>
  <si>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</si>
  <si>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</si>
  <si>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</si>
  <si>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</si>
  <si>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</si>
  <si>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</si>
  <si>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</si>
  <si>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</si>
  <si>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</si>
  <si>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</si>
  <si>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</si>
  <si>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</si>
  <si>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</si>
  <si>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</si>
  <si>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</si>
  <si>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</si>
  <si>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</si>
  <si>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</si>
  <si>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</si>
  <si>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</si>
  <si>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</si>
  <si>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</si>
  <si>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</si>
  <si>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</si>
  <si>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</si>
  <si>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</si>
  <si>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</si>
  <si>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</si>
  <si>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</si>
  <si>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</si>
  <si>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</si>
  <si>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</si>
  <si>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</si>
  <si>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</si>
  <si>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</si>
  <si>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</si>
  <si>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</si>
  <si>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</si>
  <si>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</si>
  <si>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</si>
  <si>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</si>
  <si>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</si>
  <si>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</si>
  <si>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</si>
  <si>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</si>
  <si>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</si>
  <si>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</si>
  <si>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</si>
  <si>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</si>
  <si>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</si>
  <si>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</si>
  <si>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</si>
  <si>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</si>
  <si>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</si>
  <si>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</si>
  <si>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</si>
  <si>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</si>
  <si>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</si>
  <si>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</si>
  <si>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</si>
  <si>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</si>
  <si>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</si>
  <si>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</si>
  <si>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</si>
  <si>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</si>
  <si>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</si>
  <si>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</si>
  <si>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</si>
  <si>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</si>
  <si>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</si>
  <si>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</si>
  <si>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</si>
  <si>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</si>
  <si>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</si>
  <si>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</si>
  <si>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</si>
  <si>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</si>
  <si>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</si>
  <si>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</si>
  <si>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</si>
  <si>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</si>
  <si>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</si>
  <si>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</si>
  <si>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</si>
  <si>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</si>
  <si>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</si>
  <si>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</si>
  <si>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</si>
  <si>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</si>
  <si>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</si>
  <si>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</si>
  <si>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</si>
  <si>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</si>
  <si>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</si>
  <si>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</si>
  <si>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</si>
  <si>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</si>
  <si>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</si>
  <si>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</si>
  <si>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</si>
  <si>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</si>
  <si>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</si>
  <si>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</si>
  <si>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</si>
  <si>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</si>
  <si>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</si>
  <si>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</si>
  <si>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</si>
  <si>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</si>
  <si>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</si>
  <si>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</si>
  <si>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</si>
  <si>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</si>
  <si>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</si>
  <si>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</si>
  <si>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</si>
  <si>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</si>
  <si>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</si>
  <si>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</si>
  <si>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</si>
  <si>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</si>
  <si>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</si>
  <si>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</si>
  <si>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</si>
  <si>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</si>
  <si>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</si>
  <si>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</si>
  <si>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</si>
  <si>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</si>
  <si>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</si>
  <si>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</si>
  <si>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</si>
  <si>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</si>
  <si>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</si>
  <si>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</si>
  <si>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</si>
  <si>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</si>
  <si>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</si>
  <si>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</si>
  <si>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</si>
  <si>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</si>
  <si>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</si>
  <si>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</si>
  <si>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</si>
  <si>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</si>
  <si>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</si>
  <si>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</si>
  <si>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</si>
  <si>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</si>
  <si>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</si>
  <si>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</si>
  <si>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</si>
  <si>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</si>
  <si>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</si>
  <si>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</si>
  <si>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</si>
  <si>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</si>
  <si>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</si>
  <si>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</si>
  <si>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</si>
  <si>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</si>
  <si>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</si>
  <si>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</si>
  <si>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</si>
  <si>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</si>
  <si>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</si>
  <si>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</si>
  <si>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</si>
  <si>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</si>
  <si>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</si>
  <si>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</si>
  <si>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</si>
  <si>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</si>
  <si>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</si>
  <si>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</si>
  <si>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</si>
  <si>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</si>
  <si>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</si>
  <si>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</si>
  <si>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</si>
  <si>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</si>
  <si>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</si>
  <si>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</si>
  <si>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</si>
  <si>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</si>
  <si>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</si>
  <si>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</si>
  <si>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</si>
  <si>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</si>
  <si>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</si>
  <si>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</si>
  <si>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</si>
  <si>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</si>
  <si>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</si>
  <si>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</si>
  <si>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</si>
  <si>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</si>
  <si>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</si>
  <si>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</si>
  <si>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</si>
  <si>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</si>
  <si>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</si>
  <si>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</si>
  <si>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</si>
  <si>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</si>
  <si>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</si>
  <si>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</si>
  <si>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</si>
  <si>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</si>
  <si>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</si>
  <si>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</si>
  <si>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</si>
  <si>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</si>
  <si>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</si>
  <si>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</si>
  <si>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</si>
  <si>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</si>
  <si>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</si>
  <si>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</si>
  <si>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</si>
  <si>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</si>
  <si>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</si>
  <si>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</si>
  <si>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</si>
  <si>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</si>
  <si>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</si>
  <si>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</si>
  <si>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</si>
  <si>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</si>
  <si>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</si>
  <si>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</si>
  <si>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</si>
  <si>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</si>
  <si>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</si>
  <si>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</si>
  <si>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</si>
  <si>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</si>
  <si>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</si>
  <si>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</si>
  <si>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</si>
  <si>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</si>
  <si>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</si>
  <si>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</si>
  <si>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</si>
  <si>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</si>
  <si>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</si>
  <si>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</si>
  <si>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</si>
  <si>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</si>
  <si>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</si>
  <si>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</si>
  <si>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</si>
  <si>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</si>
  <si>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</si>
  <si>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</si>
  <si>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</si>
  <si>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</si>
  <si>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</si>
  <si>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</si>
  <si>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</si>
  <si>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</si>
  <si>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</si>
  <si>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</si>
  <si>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</si>
  <si>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</si>
  <si>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</si>
  <si>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</si>
  <si>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</si>
  <si>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</si>
  <si>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</si>
  <si>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</si>
  <si>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</si>
  <si>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</si>
  <si>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</si>
  <si>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</si>
  <si>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</si>
  <si>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</si>
  <si>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</si>
  <si>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</si>
  <si>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</si>
  <si>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</si>
  <si>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</si>
  <si>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</si>
  <si>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</si>
  <si>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</si>
  <si>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</si>
  <si>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</si>
  <si>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</si>
  <si>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</si>
  <si>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</si>
  <si>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</si>
  <si>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</si>
  <si>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</si>
  <si>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</si>
  <si>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</si>
  <si>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</si>
  <si>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</si>
  <si>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</si>
  <si>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</si>
  <si>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</si>
  <si>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</si>
  <si>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</si>
  <si>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</si>
  <si>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</si>
  <si>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</si>
  <si>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</si>
  <si>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</si>
  <si>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</si>
  <si>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</si>
  <si>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</si>
  <si>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</si>
  <si>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</si>
  <si>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</si>
  <si>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</si>
  <si>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</si>
  <si>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</si>
  <si>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</si>
  <si>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</si>
  <si>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</si>
  <si>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</si>
  <si>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</si>
  <si>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</si>
  <si>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</si>
  <si>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</si>
  <si>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</si>
  <si>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</si>
  <si>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</si>
  <si>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</si>
  <si>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</si>
  <si>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</si>
  <si>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</si>
  <si>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</si>
  <si>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</si>
  <si>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</si>
  <si>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</si>
  <si>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</si>
  <si>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</si>
  <si>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</si>
  <si>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</si>
  <si>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</si>
  <si>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</si>
  <si>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</si>
  <si>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</si>
  <si>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</si>
  <si>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</si>
  <si>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</si>
  <si>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</si>
  <si>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</si>
  <si>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</si>
  <si>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</si>
  <si>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</si>
  <si>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</si>
  <si>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</si>
  <si>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</si>
  <si>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</si>
  <si>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</si>
  <si>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</si>
  <si>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</si>
  <si>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</si>
  <si>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</si>
  <si>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</si>
  <si>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</si>
  <si>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</si>
  <si>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</si>
  <si>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</si>
  <si>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</si>
  <si>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</si>
  <si>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</si>
  <si>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</si>
  <si>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</si>
  <si>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</si>
  <si>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</si>
  <si>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</si>
  <si>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</si>
  <si>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</si>
  <si>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</si>
  <si>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</si>
  <si>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</si>
  <si>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</si>
  <si>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</si>
  <si>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</si>
  <si>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</si>
  <si>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</si>
  <si>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</si>
  <si>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</si>
  <si>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</si>
  <si>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</si>
  <si>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</si>
  <si>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</si>
  <si>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</si>
  <si>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</si>
  <si>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</si>
  <si>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</si>
  <si>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</si>
  <si>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</si>
  <si>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</si>
  <si>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</si>
  <si>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</si>
  <si>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</si>
  <si>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</si>
  <si>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</si>
  <si>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</si>
  <si>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</si>
  <si>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</si>
  <si>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</si>
  <si>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</si>
  <si>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</si>
  <si>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</si>
  <si>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</si>
  <si>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</si>
  <si>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</si>
  <si>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</si>
  <si>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</si>
  <si>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</si>
  <si>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</si>
  <si>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</si>
  <si>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</si>
  <si>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</si>
  <si>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</si>
  <si>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</si>
  <si>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</si>
  <si>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</si>
  <si>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</si>
  <si>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</si>
  <si>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</si>
  <si>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</si>
  <si>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</si>
  <si>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</si>
  <si>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</si>
  <si>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</si>
  <si>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</si>
  <si>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</si>
  <si>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</si>
  <si>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</si>
  <si>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</si>
  <si>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</si>
  <si>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</si>
  <si>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</si>
  <si>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</si>
  <si>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</si>
  <si>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</si>
  <si>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</si>
  <si>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</si>
  <si>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</si>
  <si>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</si>
  <si>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</si>
  <si>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</si>
  <si>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</si>
  <si>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</si>
  <si>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</si>
  <si>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</si>
  <si>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</si>
  <si>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</si>
  <si>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</si>
  <si>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</si>
  <si>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</si>
  <si>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</si>
  <si>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</si>
  <si>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</si>
  <si>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</si>
  <si>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</si>
  <si>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</si>
  <si>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</si>
  <si>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</si>
  <si>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</si>
  <si>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</si>
  <si>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</si>
  <si>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</si>
  <si>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</si>
  <si>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</si>
  <si>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</si>
  <si>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</si>
  <si>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</si>
  <si>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</si>
  <si>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</si>
  <si>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</si>
  <si>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</si>
  <si>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</si>
  <si>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</si>
  <si>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</si>
  <si>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</si>
  <si>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</si>
  <si>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</si>
  <si>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</si>
  <si>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</si>
  <si>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</si>
  <si>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</si>
  <si>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</si>
  <si>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</si>
  <si>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</si>
  <si>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</si>
  <si>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</si>
  <si>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</si>
  <si>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</si>
  <si>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</si>
  <si>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</si>
  <si>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</si>
  <si>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</si>
  <si>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</si>
  <si>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</si>
  <si>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</si>
  <si>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</si>
  <si>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</si>
  <si>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</si>
  <si>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</si>
  <si>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</si>
  <si>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</si>
  <si>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</si>
  <si>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</si>
  <si>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</si>
  <si>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</si>
  <si>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</si>
  <si>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</si>
  <si>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</si>
  <si>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</si>
  <si>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</si>
  <si>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</si>
  <si>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</si>
  <si>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</si>
  <si>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</si>
  <si>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</si>
  <si>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</si>
  <si>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</si>
  <si>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</si>
  <si>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</si>
  <si>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</si>
  <si>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</si>
  <si>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</si>
  <si>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</si>
  <si>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</si>
  <si>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</si>
  <si>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</si>
  <si>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</si>
  <si>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</si>
  <si>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</si>
  <si>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</si>
  <si>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</si>
  <si>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</si>
  <si>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</si>
  <si>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</si>
  <si>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</si>
  <si>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</si>
  <si>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</si>
  <si>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</si>
  <si>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</si>
  <si>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</si>
  <si>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</si>
  <si>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</si>
  <si>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</si>
  <si>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</si>
  <si>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</si>
  <si>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</si>
  <si>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</si>
  <si>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</si>
  <si>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</si>
  <si>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</si>
  <si>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</si>
  <si>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</si>
  <si>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</si>
  <si>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</si>
  <si>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</si>
  <si>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</si>
  <si>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</si>
  <si>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</si>
  <si>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</si>
  <si>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</si>
  <si>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</si>
  <si>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</si>
  <si>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</si>
  <si>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</si>
  <si>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</si>
  <si>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</si>
  <si>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</si>
  <si>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</si>
  <si>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</si>
  <si>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</si>
  <si>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</si>
  <si>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</si>
  <si>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</si>
  <si>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</si>
  <si>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</si>
  <si>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</si>
  <si>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</si>
  <si>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</si>
  <si>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</si>
  <si>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</si>
  <si>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</si>
  <si>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</si>
  <si>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</si>
  <si>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</si>
  <si>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</si>
  <si>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</si>
  <si>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</si>
  <si>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</si>
  <si>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</si>
  <si>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</si>
  <si>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</si>
  <si>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</si>
  <si>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</si>
  <si>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</si>
  <si>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</si>
  <si>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</si>
  <si>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</si>
  <si>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</si>
  <si>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</si>
  <si>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</si>
  <si>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</si>
  <si>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</si>
  <si>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</si>
  <si>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</si>
  <si>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</si>
  <si>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</si>
  <si>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</si>
  <si>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</si>
  <si>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</si>
  <si>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</si>
  <si>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</si>
  <si>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</si>
  <si>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</si>
  <si>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</si>
  <si>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</si>
  <si>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</si>
  <si>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</si>
  <si>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</si>
  <si>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</si>
  <si>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</si>
  <si>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</si>
  <si>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</si>
  <si>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</si>
  <si>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</si>
  <si>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</si>
  <si>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</si>
  <si>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</si>
  <si>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</si>
  <si>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</si>
  <si>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</si>
  <si>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</si>
  <si>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</si>
  <si>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</si>
  <si>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</si>
  <si>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</si>
  <si>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</si>
  <si>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</si>
  <si>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</si>
  <si>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</si>
  <si>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</si>
  <si>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</si>
  <si>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</si>
  <si>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</si>
  <si>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</si>
  <si>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</si>
  <si>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</si>
  <si>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</si>
  <si>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</si>
  <si>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</si>
  <si>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</si>
  <si>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</si>
  <si>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</si>
  <si>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</si>
  <si>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</si>
  <si>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</si>
  <si>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</si>
  <si>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</si>
  <si>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</si>
  <si>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</si>
  <si>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</si>
  <si>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</si>
  <si>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</si>
  <si>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</si>
  <si>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</si>
  <si>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</si>
  <si>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</si>
  <si>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</si>
  <si>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</si>
  <si>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</si>
  <si>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</si>
  <si>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</si>
  <si>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</si>
  <si>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</si>
  <si>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</si>
  <si>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</si>
  <si>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</si>
  <si>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</si>
  <si>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</si>
  <si>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</si>
  <si>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</si>
  <si>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</si>
  <si>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</si>
  <si>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</si>
  <si>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</si>
  <si>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</si>
  <si>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</si>
  <si>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</si>
  <si>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</si>
  <si>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</si>
  <si>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</si>
  <si>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</si>
  <si>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</si>
  <si>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</si>
  <si>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</si>
  <si>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</si>
  <si>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</si>
  <si>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</si>
  <si>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</si>
  <si>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</si>
  <si>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</si>
  <si>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</si>
  <si>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</si>
  <si>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</si>
  <si>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</si>
  <si>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</si>
  <si>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</si>
  <si>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</si>
  <si>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</si>
  <si>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</si>
  <si>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</si>
  <si>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</si>
  <si>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</si>
  <si>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</si>
  <si>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</si>
  <si>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</si>
  <si>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</si>
  <si>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</si>
  <si>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</si>
  <si>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</si>
  <si>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</si>
  <si>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</si>
  <si>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</si>
  <si>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</si>
  <si>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</si>
  <si>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</si>
  <si>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</si>
  <si>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</si>
  <si>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</si>
  <si>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</si>
  <si>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</si>
  <si>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</si>
  <si>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</si>
  <si>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</si>
  <si>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</si>
  <si>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</si>
  <si>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</si>
  <si>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</si>
  <si>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</si>
  <si>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</si>
  <si>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</si>
  <si>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</si>
  <si>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</si>
  <si>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</si>
  <si>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</si>
  <si>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</si>
  <si>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</si>
  <si>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</si>
  <si>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</si>
  <si>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</si>
  <si>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</si>
  <si>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</si>
  <si>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</si>
  <si>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</si>
  <si>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</si>
  <si>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</si>
  <si>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</si>
  <si>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</si>
  <si>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</si>
  <si>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</si>
  <si>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</si>
  <si>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</si>
  <si>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</si>
  <si>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</si>
  <si>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</si>
  <si>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</si>
  <si>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</si>
  <si>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</si>
  <si>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</si>
  <si>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</si>
  <si>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</si>
  <si>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</si>
  <si>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</si>
  <si>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</si>
  <si>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</si>
  <si>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</si>
  <si>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</si>
  <si>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</si>
  <si>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</si>
  <si>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</si>
  <si>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</si>
  <si>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</si>
  <si>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</si>
  <si>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</si>
  <si>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</si>
  <si>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</si>
  <si>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</si>
  <si>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</si>
  <si>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</si>
  <si>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</si>
  <si>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</si>
  <si>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</si>
  <si>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</si>
  <si>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</si>
  <si>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</si>
  <si>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</si>
  <si>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</si>
  <si>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</si>
  <si>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</si>
  <si>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</si>
  <si>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</si>
  <si>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</si>
  <si>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</si>
  <si>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</si>
  <si>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</si>
  <si>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</si>
  <si>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</si>
  <si>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</si>
  <si>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</si>
  <si>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</si>
  <si>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</si>
  <si>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</si>
  <si>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</si>
  <si>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</si>
  <si>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</si>
  <si>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</si>
  <si>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</si>
  <si>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</si>
  <si>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</si>
  <si>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</si>
  <si>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</si>
  <si>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</si>
  <si>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</si>
  <si>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</si>
  <si>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</si>
  <si>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</si>
  <si>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</si>
  <si>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</si>
  <si>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</si>
  <si>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</si>
  <si>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</si>
  <si>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</si>
  <si>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</si>
  <si>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</si>
  <si>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</si>
  <si>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</si>
  <si>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</si>
  <si>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</si>
  <si>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</si>
  <si>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</si>
  <si>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</si>
  <si>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</si>
  <si>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</si>
  <si>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</si>
  <si>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</si>
  <si>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</si>
  <si>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</si>
  <si>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</si>
  <si>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</si>
  <si>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</si>
  <si>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</si>
  <si>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</si>
  <si>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</si>
  <si>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</si>
  <si>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</si>
  <si>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</si>
  <si>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</si>
  <si>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</si>
  <si>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</si>
  <si>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</si>
  <si>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</si>
  <si>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</si>
  <si>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</si>
  <si>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</si>
  <si>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</si>
  <si>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</si>
  <si>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</si>
  <si>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</si>
  <si>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</si>
  <si>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</si>
  <si>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</si>
  <si>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</si>
  <si>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</si>
  <si>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</si>
  <si>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</si>
  <si>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</si>
  <si>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</si>
  <si>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</si>
  <si>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</si>
  <si>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</si>
  <si>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</si>
  <si>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</si>
  <si>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</si>
  <si>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</si>
  <si>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</si>
  <si>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</si>
  <si>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</si>
  <si>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</si>
  <si>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</si>
  <si>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</si>
  <si>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</si>
  <si>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</si>
  <si>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</si>
  <si>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</si>
  <si>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</si>
  <si>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</si>
  <si>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</si>
  <si>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</si>
  <si>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</si>
  <si>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</si>
  <si>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</si>
  <si>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</si>
  <si>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</si>
  <si>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</si>
  <si>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</si>
  <si>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</si>
  <si>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</si>
  <si>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</si>
  <si>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</si>
  <si>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</si>
  <si>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</si>
  <si>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</si>
  <si>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</si>
  <si>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</si>
  <si>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</si>
  <si>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</si>
  <si>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</si>
  <si>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</si>
  <si>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</si>
  <si>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</si>
  <si>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</si>
  <si>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</si>
  <si>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</si>
  <si>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</si>
  <si>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</si>
  <si>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</si>
  <si>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</si>
  <si>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</si>
  <si>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</si>
  <si>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</si>
  <si>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</si>
  <si>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</si>
  <si>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</si>
  <si>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</si>
  <si>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</si>
  <si>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</si>
  <si>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</si>
  <si>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</si>
  <si>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</si>
  <si>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</si>
  <si>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</si>
  <si>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</si>
  <si>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</si>
  <si>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</si>
  <si>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</si>
  <si>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</si>
  <si>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</si>
  <si>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</si>
  <si>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</si>
  <si>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</si>
  <si>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</si>
  <si>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</si>
  <si>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</si>
  <si>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</si>
  <si>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</si>
  <si>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</si>
  <si>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</si>
  <si>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</si>
  <si>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</si>
  <si>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</si>
  <si>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</si>
  <si>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</si>
  <si>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</si>
  <si>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</si>
  <si>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</si>
  <si>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</si>
  <si>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</si>
  <si>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</si>
  <si>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</si>
  <si>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</si>
  <si>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</si>
  <si>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</si>
  <si>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</si>
  <si>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</si>
  <si>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</si>
  <si>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</si>
  <si>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</si>
  <si>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</si>
  <si>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</si>
  <si>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</si>
  <si>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</si>
  <si>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</si>
  <si>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</si>
  <si>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</si>
  <si>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</si>
  <si>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</si>
  <si>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</si>
  <si>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</si>
  <si>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</si>
  <si>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</si>
  <si>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</si>
  <si>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</si>
  <si>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</si>
  <si>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</si>
  <si>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</si>
  <si>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</si>
  <si>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</si>
  <si>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</si>
  <si>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</si>
  <si>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</si>
  <si>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</si>
  <si>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</si>
  <si>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</si>
  <si>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</si>
  <si>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</si>
  <si>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</si>
  <si>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</si>
  <si>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</si>
  <si>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</si>
  <si>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</si>
  <si>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</si>
  <si>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</si>
  <si>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</si>
  <si>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</si>
  <si>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</si>
  <si>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</si>
  <si>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</si>
  <si>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</si>
  <si>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</si>
  <si>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</si>
  <si>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</si>
  <si>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</si>
  <si>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</si>
  <si>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</si>
  <si>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</si>
  <si>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</si>
  <si>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</si>
  <si>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</si>
  <si>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</si>
  <si>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</si>
  <si>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</si>
  <si>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</si>
  <si>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</si>
  <si>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</si>
  <si>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</si>
  <si>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</si>
  <si>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</si>
  <si>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</si>
  <si>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</si>
  <si>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</si>
  <si>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</si>
  <si>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</si>
  <si>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</si>
  <si>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</si>
  <si>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</si>
  <si>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</si>
  <si>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</si>
  <si>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</si>
  <si>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</si>
  <si>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</si>
  <si>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</si>
  <si>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</si>
  <si>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</si>
  <si>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</si>
  <si>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</si>
  <si>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</si>
  <si>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</si>
  <si>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</si>
  <si>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</si>
  <si>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</si>
  <si>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</si>
  <si>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</si>
  <si>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</si>
  <si>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</si>
  <si>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</si>
  <si>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</si>
  <si>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</si>
  <si>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</si>
  <si>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</si>
  <si>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</si>
  <si>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</si>
  <si>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</si>
  <si>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</si>
  <si>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</si>
  <si>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</si>
  <si>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</si>
  <si>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</si>
  <si>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</si>
  <si>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</si>
  <si>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</si>
  <si>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</si>
  <si>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</si>
  <si>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</si>
  <si>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</si>
  <si>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</si>
  <si>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</si>
  <si>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</si>
  <si>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</si>
  <si>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</si>
  <si>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</si>
  <si>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</si>
  <si>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</si>
  <si>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</si>
  <si>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</si>
  <si>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</si>
  <si>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</si>
  <si>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</si>
  <si>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</si>
  <si>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</si>
  <si>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</si>
  <si>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</si>
  <si>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</si>
  <si>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</si>
  <si>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</si>
  <si>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</si>
  <si>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</si>
  <si>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</si>
  <si>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</si>
  <si>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</si>
  <si>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</si>
  <si>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</si>
  <si>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</si>
  <si>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</si>
  <si>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</si>
  <si>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</si>
  <si>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</si>
  <si>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</si>
  <si>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</si>
  <si>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</si>
  <si>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</si>
  <si>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</si>
  <si>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</si>
  <si>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</si>
  <si>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</si>
  <si>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</si>
  <si>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</si>
  <si>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</si>
  <si>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</si>
  <si>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</si>
  <si>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</si>
  <si>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</si>
  <si>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</si>
  <si>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</si>
  <si>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</si>
  <si>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</si>
  <si>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</si>
  <si>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</si>
  <si>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</si>
  <si>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</si>
  <si>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</si>
  <si>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</si>
  <si>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</si>
  <si>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</si>
  <si>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</si>
  <si>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</si>
  <si>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</si>
  <si>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</si>
  <si>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</si>
  <si>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</si>
  <si>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</si>
  <si>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</si>
  <si>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</si>
  <si>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</si>
  <si>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</si>
  <si>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</si>
  <si>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</si>
  <si>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</si>
  <si>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</si>
  <si>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</si>
  <si>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</si>
  <si>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</si>
  <si>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</si>
  <si>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</si>
  <si>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</si>
  <si>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</si>
  <si>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</si>
  <si>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</si>
  <si>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</si>
  <si>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</si>
  <si>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</si>
  <si>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</si>
  <si>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</si>
  <si>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</si>
  <si>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</si>
  <si>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</si>
  <si>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</si>
  <si>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</si>
  <si>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</si>
  <si>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</si>
  <si>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</si>
  <si>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</si>
  <si>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</si>
  <si>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</si>
  <si>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</si>
  <si>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</si>
  <si>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</si>
  <si>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</si>
  <si>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</si>
  <si>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</si>
  <si>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</si>
  <si>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</si>
  <si>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</si>
  <si>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</si>
  <si>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</si>
  <si>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</si>
  <si>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</si>
  <si>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</si>
  <si>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</si>
  <si>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</si>
  <si>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</si>
  <si>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</si>
  <si>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</si>
  <si>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</si>
  <si>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</si>
  <si>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</si>
  <si>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</si>
  <si>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</si>
  <si>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</si>
  <si>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</si>
  <si>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</si>
  <si>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</si>
  <si>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</si>
  <si>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</si>
  <si>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</si>
  <si>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</si>
  <si>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</si>
  <si>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</si>
  <si>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</si>
  <si>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</si>
  <si>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</si>
  <si>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</si>
  <si>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</si>
  <si>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</si>
  <si>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</si>
  <si>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</si>
  <si>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</si>
  <si>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</si>
  <si>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</si>
  <si>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</si>
  <si>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</si>
  <si>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</si>
  <si>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</si>
  <si>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</si>
  <si>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</si>
  <si>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</si>
  <si>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</si>
  <si>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</si>
  <si>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</si>
  <si>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</si>
  <si>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</si>
  <si>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</si>
  <si>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</si>
  <si>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</si>
  <si>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</si>
  <si>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</si>
  <si>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</si>
  <si>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</si>
  <si>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</si>
  <si>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</si>
  <si>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</si>
  <si>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</si>
  <si>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</si>
  <si>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</si>
  <si>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</si>
  <si>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</si>
  <si>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</si>
  <si>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</si>
  <si>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</si>
  <si>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</si>
  <si>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</si>
  <si>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</si>
  <si>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</si>
  <si>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</si>
  <si>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</si>
  <si>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</si>
  <si>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</si>
  <si>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</si>
  <si>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</si>
  <si>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</si>
  <si>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</si>
  <si>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</si>
  <si>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</si>
  <si>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</si>
  <si>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</si>
  <si>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</si>
  <si>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</si>
  <si>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</si>
  <si>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</si>
  <si>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</si>
  <si>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</si>
  <si>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</si>
  <si>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</si>
  <si>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</si>
  <si>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</si>
  <si>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</si>
  <si>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</si>
  <si>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</si>
  <si>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</si>
  <si>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</si>
  <si>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</si>
  <si>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</si>
  <si>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</si>
  <si>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</si>
  <si>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</si>
  <si>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</si>
  <si>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</si>
  <si>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</si>
  <si>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</si>
  <si>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</si>
  <si>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</si>
  <si>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</si>
  <si>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</si>
  <si>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</si>
  <si>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</si>
  <si>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</si>
  <si>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</si>
  <si>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</si>
  <si>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</si>
  <si>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</si>
  <si>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</si>
  <si>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</si>
  <si>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</si>
  <si>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</si>
  <si>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</si>
  <si>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</si>
  <si>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</si>
  <si>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</si>
  <si>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</si>
  <si>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</si>
  <si>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</si>
  <si>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</si>
  <si>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</si>
  <si>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</si>
  <si>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</si>
  <si>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</si>
  <si>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</si>
  <si>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</si>
  <si>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</si>
  <si>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</si>
  <si>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</si>
  <si>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</si>
  <si>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</si>
  <si>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</si>
  <si>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</si>
  <si>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</si>
  <si>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</si>
  <si>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</si>
  <si>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</si>
  <si>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</si>
  <si>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</si>
  <si>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</si>
  <si>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</si>
  <si>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</si>
  <si>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</si>
  <si>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</si>
  <si>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</si>
  <si>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</si>
  <si>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</si>
  <si>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</si>
  <si>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</si>
  <si>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</si>
  <si>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</si>
  <si>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</si>
  <si>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</si>
  <si>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</si>
  <si>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</si>
  <si>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</si>
  <si>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</si>
  <si>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</si>
  <si>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</si>
  <si>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</si>
  <si>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</si>
  <si>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</si>
  <si>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</si>
  <si>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</si>
  <si>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</si>
  <si>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</si>
  <si>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</si>
  <si>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</si>
  <si>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</si>
  <si>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</si>
  <si>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</si>
  <si>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</si>
  <si>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</si>
  <si>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</si>
  <si>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</si>
  <si>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</si>
  <si>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</si>
  <si>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</si>
  <si>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</si>
  <si>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</si>
  <si>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</si>
  <si>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</si>
  <si>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</si>
  <si>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</si>
  <si>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</si>
  <si>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</si>
  <si>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</si>
  <si>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</si>
  <si>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</si>
  <si>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</si>
  <si>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</si>
  <si>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</si>
  <si>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</si>
  <si>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</si>
  <si>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</si>
  <si>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</si>
  <si>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</si>
  <si>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</si>
  <si>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</si>
  <si>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</si>
  <si>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</si>
  <si>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</si>
  <si>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</si>
  <si>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</si>
  <si>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</si>
  <si>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</si>
  <si>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</si>
  <si>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</si>
  <si>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</si>
  <si>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</si>
  <si>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</si>
  <si>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</si>
  <si>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</si>
  <si>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</si>
  <si>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</si>
  <si>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</si>
  <si>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</si>
  <si>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</si>
  <si>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</si>
  <si>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</si>
  <si>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</si>
  <si>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</si>
  <si>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</si>
  <si>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</si>
  <si>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</si>
  <si>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</si>
  <si>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</si>
  <si>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</si>
  <si>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</si>
  <si>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</si>
  <si>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</si>
  <si>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</si>
  <si>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</si>
  <si>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</si>
  <si>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</si>
  <si>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</si>
  <si>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</si>
  <si>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</si>
  <si>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</si>
  <si>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</si>
  <si>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</si>
  <si>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</si>
  <si>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</si>
  <si>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</si>
  <si>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</si>
  <si>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</si>
  <si>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</si>
  <si>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</si>
  <si>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</si>
  <si>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</si>
  <si>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</si>
  <si>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</si>
  <si>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</si>
  <si>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</si>
  <si>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</si>
  <si>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</si>
  <si>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</si>
  <si>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</si>
  <si>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</si>
  <si>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</si>
  <si>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</si>
  <si>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</si>
  <si>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</si>
  <si>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</si>
  <si>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</si>
  <si>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</si>
  <si>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</si>
  <si>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</si>
  <si>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</si>
  <si>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</si>
  <si>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</si>
  <si>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</si>
  <si>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</si>
  <si>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</si>
  <si>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</si>
  <si>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</si>
  <si>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</si>
  <si>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</si>
  <si>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</si>
  <si>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</si>
  <si>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</si>
  <si>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</si>
  <si>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</si>
  <si>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</si>
  <si>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</si>
  <si>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</si>
  <si>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</si>
  <si>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</si>
  <si>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</si>
  <si>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</si>
  <si>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</si>
  <si>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</si>
  <si>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</si>
  <si>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</si>
  <si>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</si>
  <si>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</si>
  <si>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</si>
  <si>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</si>
  <si>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</si>
  <si>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</si>
  <si>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</si>
  <si>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</si>
  <si>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</si>
  <si>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</si>
  <si>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</si>
  <si>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</si>
  <si>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</si>
  <si>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</si>
  <si>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</si>
  <si>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</si>
  <si>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</si>
  <si>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</si>
  <si>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</si>
  <si>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</si>
  <si>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</si>
  <si>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</si>
  <si>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</si>
  <si>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</si>
  <si>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</si>
  <si>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</si>
  <si>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</si>
  <si>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</si>
  <si>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</si>
  <si>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</si>
  <si>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</si>
  <si>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</si>
  <si>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</si>
  <si>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</si>
  <si>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</si>
  <si>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</si>
  <si>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</si>
  <si>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</si>
  <si>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</si>
  <si>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</si>
  <si>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</si>
  <si>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</si>
  <si>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</si>
  <si>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</si>
  <si>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</si>
  <si>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</si>
  <si>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</si>
  <si>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</si>
  <si>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</si>
  <si>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</si>
  <si>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</si>
  <si>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</si>
  <si>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</si>
  <si>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</si>
  <si>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</si>
  <si>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</si>
  <si>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</si>
  <si>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</si>
  <si>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</si>
  <si>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</si>
  <si>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</si>
  <si>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</si>
  <si>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</si>
  <si>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</si>
  <si>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</si>
  <si>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</si>
  <si>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</si>
  <si>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</si>
  <si>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</si>
  <si>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</si>
  <si>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</si>
  <si>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</si>
  <si>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</si>
  <si>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</si>
  <si>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</si>
  <si>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</si>
  <si>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</si>
  <si>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</si>
  <si>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</si>
  <si>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</si>
  <si>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</si>
  <si>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</si>
  <si>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</si>
  <si>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</si>
  <si>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</si>
  <si>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</si>
  <si>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</si>
  <si>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</si>
  <si>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</si>
  <si>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</si>
  <si>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</si>
  <si>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</si>
  <si>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</si>
  <si>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</si>
  <si>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</si>
  <si>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</si>
  <si>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</si>
  <si>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</si>
  <si>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</si>
  <si>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</si>
  <si>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</si>
  <si>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</si>
  <si>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</si>
  <si>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</si>
  <si>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</si>
  <si>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</si>
  <si>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</si>
  <si>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</si>
  <si>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</si>
  <si>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</si>
  <si>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</si>
  <si>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</si>
  <si>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</si>
  <si>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</si>
  <si>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</si>
  <si>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</si>
  <si>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</si>
  <si>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</si>
  <si>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</si>
  <si>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</si>
  <si>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</si>
  <si>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</si>
  <si>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</si>
  <si>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</si>
  <si>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</si>
  <si>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</si>
  <si>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</si>
  <si>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</si>
  <si>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</si>
  <si>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</si>
  <si>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</si>
  <si>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</si>
  <si>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</si>
  <si>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</si>
  <si>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</si>
  <si>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</si>
  <si>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</si>
  <si>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</si>
  <si>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</si>
  <si>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</si>
  <si>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</si>
  <si>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</si>
  <si>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</si>
  <si>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</si>
  <si>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</si>
  <si>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</si>
  <si>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</si>
  <si>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</si>
  <si>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</si>
  <si>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</si>
  <si>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</si>
  <si>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</si>
  <si>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</si>
  <si>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</si>
  <si>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</si>
  <si>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</si>
  <si>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</si>
  <si>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</si>
  <si>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</si>
  <si>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</si>
  <si>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</si>
  <si>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</si>
  <si>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</si>
  <si>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</si>
  <si>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</si>
  <si>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</si>
  <si>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</si>
  <si>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</si>
  <si>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</si>
  <si>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</si>
  <si>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</si>
  <si>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</si>
  <si>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</si>
  <si>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</si>
  <si>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</si>
  <si>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</si>
  <si>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</si>
  <si>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</si>
  <si>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</si>
  <si>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</si>
  <si>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</si>
  <si>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</si>
  <si>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</si>
  <si>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</si>
  <si>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</si>
  <si>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</si>
  <si>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</si>
  <si>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</si>
  <si>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</si>
  <si>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</si>
  <si>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</si>
  <si>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</si>
  <si>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</si>
  <si>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</si>
  <si>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</si>
  <si>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</si>
  <si>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</si>
  <si>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</si>
  <si>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</si>
  <si>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</si>
  <si>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</si>
  <si>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</si>
  <si>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</si>
  <si>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</si>
  <si>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</si>
  <si>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</si>
  <si>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</si>
  <si>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</si>
  <si>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</si>
  <si>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</si>
  <si>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</si>
  <si>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</si>
  <si>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</si>
  <si>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</si>
  <si>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</si>
  <si>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</si>
  <si>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</si>
  <si>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</si>
  <si>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</si>
  <si>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</si>
  <si>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</si>
  <si>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</si>
  <si>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</si>
  <si>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</si>
  <si>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</si>
  <si>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</si>
  <si>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</si>
  <si>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</si>
  <si>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</si>
  <si>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</si>
  <si>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</si>
  <si>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</si>
  <si>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</si>
  <si>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</si>
  <si>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</si>
  <si>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</si>
  <si>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</si>
  <si>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</si>
  <si>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</si>
  <si>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</si>
  <si>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</si>
  <si>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</si>
  <si>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</si>
  <si>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</si>
  <si>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</si>
  <si>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</si>
  <si>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</si>
  <si>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</si>
  <si>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</si>
  <si>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</si>
  <si>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</si>
  <si>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</si>
  <si>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</si>
  <si>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</si>
  <si>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</si>
  <si>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</si>
  <si>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</si>
  <si>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</si>
  <si>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</si>
  <si>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</si>
  <si>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</si>
  <si>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</si>
  <si>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</si>
  <si>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</si>
  <si>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</si>
  <si>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</si>
  <si>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</si>
  <si>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</si>
  <si>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</si>
  <si>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</si>
  <si>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</si>
  <si>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</si>
  <si>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</si>
  <si>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</si>
  <si>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</si>
  <si>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</si>
  <si>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</si>
  <si>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</si>
  <si>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</si>
  <si>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</si>
  <si>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</si>
  <si>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</si>
  <si>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</si>
  <si>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</si>
  <si>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</si>
  <si>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</si>
  <si>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</si>
  <si>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</si>
  <si>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</si>
  <si>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</si>
  <si>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</si>
  <si>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</si>
  <si>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</si>
  <si>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</si>
  <si>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</si>
  <si>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</si>
  <si>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</si>
  <si>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</si>
  <si>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</si>
  <si>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</si>
  <si>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</si>
  <si>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</si>
  <si>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</si>
  <si>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</si>
  <si>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</si>
  <si>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</si>
  <si>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</si>
  <si>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</si>
  <si>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</si>
  <si>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</si>
  <si>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</si>
  <si>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</si>
  <si>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</si>
  <si>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</si>
  <si>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</si>
  <si>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</si>
  <si>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</si>
  <si>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</si>
  <si>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</si>
  <si>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</si>
  <si>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</si>
  <si>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</si>
  <si>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</si>
  <si>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</si>
  <si>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</si>
  <si>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</si>
  <si>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</si>
  <si>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</si>
  <si>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</si>
  <si>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</si>
  <si>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</si>
  <si>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</si>
  <si>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</si>
  <si>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</si>
  <si>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</si>
  <si>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</si>
  <si>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</si>
  <si>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</si>
  <si>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</si>
  <si>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</si>
  <si>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</si>
  <si>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</si>
  <si>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</si>
  <si>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</si>
  <si>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</si>
  <si>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</si>
  <si>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</si>
  <si>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</si>
  <si>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</si>
  <si>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</si>
  <si>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</si>
  <si>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</si>
  <si>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</si>
  <si>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</si>
  <si>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</si>
  <si>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</si>
  <si>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</si>
  <si>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</si>
  <si>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</si>
  <si>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</si>
  <si>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</si>
  <si>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</si>
  <si>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</si>
  <si>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</si>
  <si>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</si>
  <si>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</si>
  <si>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</si>
  <si>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</si>
  <si>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</si>
  <si>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</si>
  <si>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</si>
  <si>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</si>
  <si>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</si>
  <si>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</si>
  <si>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</si>
  <si>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</si>
  <si>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</si>
  <si>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</si>
  <si>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</si>
  <si>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</si>
  <si>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</si>
  <si>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</si>
  <si>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</si>
  <si>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</si>
  <si>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</si>
  <si>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</si>
  <si>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</si>
  <si>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</si>
  <si>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</si>
  <si>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</si>
  <si>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</si>
  <si>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</si>
  <si>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</si>
  <si>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</si>
  <si>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</si>
  <si>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</si>
  <si>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</si>
  <si>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</si>
  <si>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</si>
  <si>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</si>
  <si>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</si>
  <si>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</si>
  <si>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</si>
  <si>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</si>
  <si>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</si>
  <si>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</si>
  <si>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</si>
  <si>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</si>
  <si>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</si>
  <si>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</si>
  <si>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</si>
  <si>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</si>
  <si>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</si>
  <si>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</si>
  <si>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</si>
  <si>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</si>
  <si>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</si>
  <si>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</si>
  <si>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</si>
  <si>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</si>
  <si>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</si>
  <si>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</si>
  <si>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</si>
  <si>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</si>
  <si>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</si>
  <si>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</si>
  <si>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</si>
  <si>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</si>
  <si>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</si>
  <si>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</si>
  <si>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</si>
  <si>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</si>
  <si>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</si>
  <si>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</si>
  <si>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</si>
  <si>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</si>
  <si>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</si>
  <si>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</si>
  <si>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</si>
  <si>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</si>
  <si>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</si>
  <si>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</si>
  <si>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</si>
  <si>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</si>
  <si>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</si>
  <si>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</si>
  <si>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</si>
  <si>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</si>
  <si>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</si>
  <si>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</si>
  <si>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</si>
  <si>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</si>
  <si>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</si>
  <si>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</si>
  <si>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</si>
  <si>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</si>
  <si>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</si>
  <si>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</si>
  <si>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</si>
  <si>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</si>
  <si>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</si>
  <si>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</si>
  <si>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</si>
  <si>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</si>
  <si>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</si>
  <si>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</si>
  <si>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</si>
  <si>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</si>
  <si>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</si>
  <si>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</si>
  <si>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</si>
  <si>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</si>
  <si>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</si>
  <si>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</si>
  <si>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</si>
  <si>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</si>
  <si>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</si>
  <si>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</si>
  <si>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</si>
  <si>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</si>
  <si>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</si>
  <si>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</si>
  <si>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</si>
  <si>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</si>
  <si>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</si>
  <si>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</si>
  <si>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</si>
  <si>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</si>
  <si>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</si>
  <si>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</si>
  <si>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</si>
  <si>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</si>
  <si>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</si>
  <si>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</si>
  <si>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</si>
  <si>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</si>
  <si>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</si>
  <si>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</si>
  <si>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</si>
  <si>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</si>
  <si>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</si>
  <si>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</si>
  <si>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</si>
  <si>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</si>
  <si>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</si>
  <si>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</si>
  <si>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</si>
  <si>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</si>
  <si>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</si>
  <si>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</si>
  <si>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</si>
  <si>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</si>
  <si>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</si>
  <si>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</si>
  <si>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</si>
  <si>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</si>
  <si>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</si>
  <si>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</si>
  <si>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</si>
  <si>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</si>
  <si>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</si>
  <si>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</si>
  <si>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</si>
  <si>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</si>
  <si>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</si>
  <si>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</si>
  <si>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</si>
  <si>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</si>
  <si>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</si>
  <si>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</si>
  <si>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</si>
  <si>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</si>
  <si>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</si>
  <si>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</si>
  <si>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</si>
  <si>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</si>
  <si>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</si>
  <si>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</si>
  <si>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</si>
  <si>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</si>
  <si>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</si>
  <si>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</si>
  <si>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</si>
  <si>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</si>
  <si>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</si>
  <si>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</si>
  <si>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</si>
  <si>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</si>
  <si>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</si>
  <si>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</si>
  <si>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</si>
  <si>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</si>
  <si>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</si>
  <si>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</si>
  <si>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</si>
  <si>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</si>
  <si>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</si>
  <si>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</si>
  <si>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</si>
  <si>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</si>
  <si>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</si>
  <si>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</si>
  <si>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</si>
  <si>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</si>
  <si>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</si>
  <si>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</si>
  <si>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</si>
  <si>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</si>
  <si>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</si>
  <si>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</si>
  <si>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</si>
  <si>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</si>
  <si>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</si>
  <si>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</si>
  <si>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</si>
  <si>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</si>
  <si>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</si>
  <si>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</si>
  <si>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</si>
  <si>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</si>
  <si>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</si>
  <si>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</si>
  <si>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</si>
  <si>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</si>
  <si>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</si>
  <si>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</si>
  <si>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</si>
  <si>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</si>
  <si>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</si>
  <si>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</si>
  <si>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</si>
  <si>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</si>
  <si>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</si>
  <si>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</si>
  <si>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</si>
  <si>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</si>
  <si>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</si>
  <si>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</si>
  <si>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</si>
  <si>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</si>
  <si>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</si>
  <si>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</si>
  <si>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</si>
  <si>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</si>
  <si>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</si>
  <si>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</si>
  <si>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</si>
  <si>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</si>
  <si>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</si>
  <si>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</si>
  <si>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</si>
  <si>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</si>
  <si>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</si>
  <si>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</si>
  <si>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</si>
  <si>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</si>
  <si>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</si>
  <si>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</si>
  <si>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</si>
  <si>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</si>
  <si>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</si>
  <si>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</si>
  <si>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</si>
  <si>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</si>
  <si>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</si>
  <si>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</si>
  <si>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</si>
  <si>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</si>
  <si>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</si>
  <si>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</si>
  <si>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</si>
  <si>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</si>
  <si>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</si>
  <si>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</si>
  <si>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</si>
  <si>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</si>
  <si>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</si>
  <si>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</si>
  <si>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</si>
  <si>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</si>
  <si>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</si>
  <si>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</si>
  <si>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</si>
  <si>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</si>
  <si>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</si>
  <si>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</si>
  <si>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</si>
  <si>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</si>
  <si>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</si>
  <si>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</si>
  <si>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</si>
  <si>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</si>
  <si>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</si>
  <si>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</si>
  <si>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</si>
  <si>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</si>
  <si>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</si>
  <si>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</si>
  <si>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</si>
  <si>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</si>
  <si>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</si>
  <si>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</si>
  <si>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</si>
  <si>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</si>
  <si>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</si>
  <si>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</si>
  <si>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</si>
  <si>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</si>
  <si>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</si>
  <si>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</si>
  <si>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</si>
  <si>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</si>
  <si>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</si>
  <si>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</si>
  <si>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</si>
  <si>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</si>
  <si>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</si>
  <si>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</si>
  <si>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</si>
  <si>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</si>
  <si>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</si>
  <si>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</si>
  <si>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</si>
  <si>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</si>
  <si>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</si>
  <si>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</si>
  <si>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</si>
  <si>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</si>
  <si>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</si>
  <si>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</si>
  <si>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</si>
  <si>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</si>
  <si>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</si>
  <si>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</si>
  <si>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</si>
  <si>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</si>
  <si>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</si>
  <si>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</si>
  <si>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</si>
  <si>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</si>
  <si>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</si>
  <si>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</si>
  <si>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</si>
  <si>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</si>
  <si>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</si>
  <si>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</si>
  <si>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</si>
  <si>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</si>
  <si>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</si>
  <si>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</si>
  <si>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</si>
  <si>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</si>
  <si>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</si>
  <si>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</si>
  <si>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</si>
  <si>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</si>
  <si>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</si>
  <si>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</si>
  <si>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</si>
  <si>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</si>
  <si>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</si>
  <si>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</si>
  <si>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</si>
  <si>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</si>
  <si>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</si>
  <si>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</si>
  <si>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</si>
  <si>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</si>
  <si>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</si>
  <si>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</si>
  <si>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</si>
  <si>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</si>
  <si>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</si>
  <si>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</si>
  <si>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</si>
  <si>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</si>
  <si>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</si>
  <si>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</si>
  <si>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</si>
  <si>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</si>
  <si>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</si>
  <si>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</si>
  <si>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</si>
  <si>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</si>
  <si>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</si>
  <si>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</si>
  <si>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</si>
  <si>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</si>
  <si>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</si>
  <si>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</si>
  <si>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</si>
  <si>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</si>
  <si>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</si>
  <si>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</si>
  <si>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</si>
  <si>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</si>
  <si>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</si>
  <si>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</si>
  <si>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</si>
  <si>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</si>
  <si>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</si>
  <si>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</si>
  <si>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</si>
  <si>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</si>
  <si>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</si>
  <si>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</si>
  <si>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</si>
  <si>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</si>
  <si>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</si>
  <si>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</si>
  <si>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</si>
  <si>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</si>
  <si>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</si>
  <si>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</si>
  <si>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</si>
  <si>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</si>
  <si>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</si>
  <si>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</si>
  <si>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</si>
  <si>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</si>
  <si>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</si>
  <si>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</si>
  <si>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</si>
  <si>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</si>
  <si>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</si>
  <si>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</si>
  <si>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</si>
  <si>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</si>
  <si>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</si>
  <si>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</si>
  <si>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</si>
  <si>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</si>
  <si>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</si>
  <si>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</si>
  <si>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</si>
  <si>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</si>
  <si>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</si>
  <si>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</si>
  <si>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</si>
  <si>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</si>
  <si>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</si>
  <si>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</si>
  <si>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</si>
  <si>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</si>
  <si>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</si>
  <si>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</si>
  <si>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</si>
  <si>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</si>
  <si>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</si>
  <si>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</si>
  <si>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</si>
  <si>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</si>
  <si>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</si>
  <si>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</si>
  <si>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</si>
  <si>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</si>
  <si>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</si>
  <si>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</si>
  <si>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</si>
  <si>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</si>
  <si>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</si>
  <si>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</si>
  <si>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</si>
  <si>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</si>
  <si>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</si>
  <si>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</si>
  <si>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</si>
  <si>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</si>
  <si>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</si>
  <si>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</si>
  <si>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</si>
  <si>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</si>
  <si>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</si>
  <si>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</si>
  <si>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</si>
  <si>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</si>
  <si>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</si>
  <si>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</si>
  <si>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</si>
  <si>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</si>
  <si>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</si>
  <si>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</si>
  <si>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</si>
  <si>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</si>
  <si>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</si>
  <si>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</si>
  <si>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</si>
  <si>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</si>
  <si>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</si>
  <si>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</si>
  <si>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</si>
  <si>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</si>
  <si>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</si>
  <si>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</si>
  <si>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</si>
  <si>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</si>
  <si>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</si>
  <si>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</si>
  <si>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</si>
  <si>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</si>
  <si>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</si>
  <si>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</si>
  <si>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</si>
  <si>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</si>
  <si>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</si>
  <si>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</si>
  <si>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</si>
  <si>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</si>
  <si>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</si>
  <si>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</si>
  <si>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</si>
  <si>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</si>
  <si>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</si>
  <si>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</si>
  <si>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</si>
  <si>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</si>
  <si>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</si>
  <si>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</si>
  <si>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</si>
  <si>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</si>
  <si>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</si>
  <si>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</si>
  <si>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</si>
  <si>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</si>
  <si>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</si>
  <si>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</si>
  <si>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</si>
  <si>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</si>
  <si>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</si>
  <si>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</si>
  <si>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</si>
  <si>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</si>
  <si>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</si>
  <si>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</si>
  <si>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</si>
  <si>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</si>
  <si>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</si>
  <si>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</si>
  <si>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</si>
  <si>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</si>
  <si>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</si>
  <si>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</si>
  <si>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</si>
  <si>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</si>
  <si>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</si>
  <si>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</si>
  <si>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</si>
  <si>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</si>
  <si>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</si>
  <si>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</si>
  <si>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</si>
  <si>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</si>
  <si>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</si>
  <si>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</si>
  <si>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</si>
  <si>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</si>
  <si>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</si>
  <si>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</si>
  <si>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</si>
  <si>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</si>
  <si>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</si>
  <si>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</si>
  <si>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</si>
  <si>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</si>
  <si>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</si>
  <si>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</si>
  <si>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</si>
  <si>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</si>
  <si>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</si>
  <si>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</si>
  <si>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</si>
  <si>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</si>
  <si>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</si>
  <si>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</si>
  <si>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</si>
  <si>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</si>
  <si>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</si>
  <si>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</si>
  <si>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</si>
  <si>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</si>
  <si>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</si>
  <si>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</si>
  <si>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</si>
  <si>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</si>
  <si>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</si>
  <si>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</si>
  <si>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</si>
  <si>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</si>
  <si>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</si>
  <si>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</si>
  <si>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</si>
  <si>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</si>
  <si>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</si>
  <si>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</si>
  <si>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</si>
  <si>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</si>
  <si>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</si>
  <si>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</si>
  <si>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</si>
  <si>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</si>
  <si>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</si>
  <si>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</si>
  <si>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</si>
  <si>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</si>
  <si>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</si>
  <si>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</si>
  <si>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</si>
  <si>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</si>
  <si>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</si>
  <si>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</si>
  <si>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</si>
  <si>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</si>
  <si>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</si>
  <si>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</si>
  <si>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</si>
  <si>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</si>
  <si>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</si>
  <si>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</si>
  <si>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</si>
  <si>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</si>
  <si>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</si>
  <si>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</si>
  <si>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</si>
  <si>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</si>
  <si>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</si>
  <si>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</si>
  <si>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</si>
  <si>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</si>
  <si>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</si>
  <si>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</si>
  <si>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</si>
  <si>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</si>
  <si>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</si>
  <si>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</si>
  <si>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</si>
  <si>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</si>
  <si>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</si>
  <si>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</si>
  <si>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</si>
  <si>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</si>
  <si>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</si>
  <si>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</si>
  <si>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</si>
  <si>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</si>
  <si>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</si>
  <si>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</si>
  <si>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</si>
  <si>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</si>
  <si>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</si>
  <si>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</si>
  <si>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</si>
  <si>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</si>
  <si>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</si>
  <si>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</si>
  <si>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</si>
  <si>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</si>
  <si>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</si>
  <si>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</si>
  <si>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</si>
  <si>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</si>
  <si>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</si>
  <si>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</si>
  <si>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</si>
  <si>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</si>
  <si>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</si>
  <si>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</si>
  <si>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</si>
  <si>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</si>
  <si>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</si>
  <si>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</si>
  <si>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</si>
  <si>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</si>
  <si>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</si>
  <si>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</si>
  <si>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</si>
  <si>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</si>
  <si>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</si>
  <si>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</si>
  <si>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</si>
  <si>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</si>
  <si>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</si>
  <si>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</si>
  <si>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</si>
  <si>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</si>
  <si>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</si>
  <si>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</si>
  <si>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</si>
  <si>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</si>
  <si>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</si>
  <si>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</si>
  <si>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</si>
  <si>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</si>
  <si>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</si>
  <si>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</si>
  <si>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</si>
  <si>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</si>
  <si>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</si>
  <si>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</si>
  <si>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</si>
  <si>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</si>
  <si>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</si>
  <si>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</si>
  <si>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</si>
  <si>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</si>
  <si>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</si>
  <si>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</si>
  <si>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</si>
  <si>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</si>
  <si>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</si>
  <si>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</si>
  <si>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</si>
  <si>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</si>
  <si>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</si>
  <si>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</si>
  <si>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</si>
  <si>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</si>
  <si>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</si>
  <si>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</si>
  <si>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</si>
  <si>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</si>
  <si>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</si>
  <si>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</si>
  <si>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</si>
  <si>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</si>
  <si>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</si>
  <si>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</si>
  <si>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</si>
  <si>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</si>
  <si>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</si>
  <si>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</si>
  <si>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</si>
  <si>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</si>
  <si>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</si>
  <si>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</si>
  <si>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</si>
  <si>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</si>
  <si>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</si>
  <si>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</si>
  <si>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</si>
  <si>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</si>
  <si>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</si>
  <si>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</si>
  <si>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</si>
  <si>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</si>
  <si>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</si>
  <si>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</si>
  <si>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</si>
  <si>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</si>
  <si>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</si>
  <si>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</si>
  <si>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</si>
  <si>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</si>
  <si>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</si>
  <si>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</si>
  <si>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</si>
  <si>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</si>
  <si>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</si>
  <si>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</si>
  <si>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</si>
  <si>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</si>
  <si>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</si>
  <si>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</si>
  <si>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</si>
  <si>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</si>
  <si>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</si>
  <si>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</si>
  <si>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</si>
  <si>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</si>
  <si>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</si>
  <si>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</si>
  <si>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</si>
  <si>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</si>
  <si>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</si>
  <si>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</si>
  <si>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</si>
  <si>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</si>
  <si>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</si>
  <si>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</si>
  <si>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</si>
  <si>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</si>
  <si>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</si>
  <si>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</si>
  <si>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</si>
  <si>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</si>
  <si>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</si>
  <si>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</si>
  <si>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</si>
  <si>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</si>
  <si>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</si>
  <si>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</si>
  <si>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</si>
  <si>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</si>
  <si>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</si>
  <si>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</si>
  <si>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</si>
  <si>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</si>
  <si>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</si>
  <si>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</si>
  <si>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</si>
  <si>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</si>
  <si>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</si>
  <si>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</si>
  <si>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</si>
  <si>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</si>
  <si>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</si>
  <si>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</si>
  <si>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</si>
  <si>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</si>
  <si>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</si>
  <si>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</si>
  <si>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</si>
  <si>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</si>
  <si>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</si>
  <si>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</si>
  <si>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</si>
  <si>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</si>
  <si>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</si>
  <si>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</si>
  <si>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</si>
  <si>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</si>
  <si>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</si>
  <si>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</si>
  <si>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</si>
  <si>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</si>
  <si>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</si>
  <si>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</si>
  <si>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</si>
  <si>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</si>
  <si>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</si>
  <si>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</si>
  <si>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</si>
  <si>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</si>
  <si>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</si>
  <si>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</si>
  <si>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</si>
  <si>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</si>
  <si>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</si>
  <si>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</si>
  <si>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</si>
  <si>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</si>
  <si>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</si>
  <si>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</si>
  <si>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</si>
  <si>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</si>
  <si>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</si>
  <si>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</si>
  <si>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</si>
  <si>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</si>
  <si>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</si>
  <si>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</si>
  <si>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</si>
  <si>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</si>
  <si>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</si>
  <si>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</si>
  <si>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</si>
  <si>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</si>
  <si>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</si>
  <si>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</si>
  <si>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</si>
  <si>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</si>
  <si>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</si>
  <si>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</si>
  <si>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</si>
  <si>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</si>
  <si>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</si>
  <si>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</si>
  <si>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</si>
  <si>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</si>
  <si>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</si>
  <si>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</si>
  <si>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</si>
  <si>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</si>
  <si>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</si>
  <si>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</si>
  <si>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</si>
  <si>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</si>
  <si>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</si>
  <si>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</si>
  <si>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</si>
  <si>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</si>
  <si>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</si>
  <si>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</si>
  <si>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</si>
  <si>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</si>
  <si>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</si>
  <si>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</si>
  <si>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</si>
  <si>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</si>
  <si>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</si>
  <si>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</si>
  <si>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</si>
  <si>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</si>
  <si>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</si>
  <si>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</si>
  <si>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</si>
  <si>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</si>
  <si>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</si>
  <si>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</si>
  <si>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</si>
  <si>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</si>
  <si>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</si>
  <si>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</si>
  <si>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</si>
  <si>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</si>
  <si>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</si>
  <si>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</si>
  <si>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</si>
  <si>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</si>
  <si>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</si>
  <si>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</si>
  <si>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</si>
  <si>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</si>
  <si>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</si>
  <si>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</si>
  <si>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</si>
  <si>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</si>
  <si>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</si>
  <si>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</si>
  <si>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</si>
  <si>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</si>
  <si>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</si>
  <si>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</si>
  <si>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</si>
  <si>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</si>
  <si>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</si>
  <si>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</si>
  <si>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</si>
  <si>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</si>
  <si>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</si>
  <si>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</si>
  <si>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</si>
  <si>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</si>
  <si>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</si>
  <si>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</si>
  <si>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</si>
  <si>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</si>
  <si>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</si>
  <si>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</si>
  <si>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</si>
  <si>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</si>
  <si>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</si>
  <si>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</si>
  <si>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</si>
  <si>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</si>
  <si>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</si>
  <si>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</si>
  <si>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</si>
  <si>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</si>
  <si>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</si>
  <si>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</si>
  <si>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</si>
  <si>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</si>
  <si>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</si>
  <si>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</si>
  <si>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</si>
  <si>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</si>
  <si>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</si>
  <si>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</si>
  <si>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</si>
  <si>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</si>
  <si>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</si>
  <si>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</si>
  <si>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</si>
  <si>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</si>
  <si>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</si>
  <si>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</si>
  <si>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</si>
  <si>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</si>
  <si>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</si>
  <si>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</si>
  <si>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</si>
  <si>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</si>
  <si>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</si>
  <si>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</si>
  <si>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</si>
  <si>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</si>
  <si>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</si>
  <si>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</si>
  <si>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</si>
  <si>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</si>
  <si>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</si>
  <si>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</si>
  <si>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</si>
  <si>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</si>
  <si>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</si>
  <si>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</si>
  <si>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</si>
  <si>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</si>
  <si>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</si>
  <si>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</si>
  <si>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</si>
  <si>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</si>
  <si>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</si>
  <si>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</si>
  <si>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</si>
  <si>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</si>
  <si>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</si>
  <si>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</si>
  <si>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</si>
  <si>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</si>
  <si>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</si>
  <si>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</si>
  <si>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</si>
  <si>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</si>
  <si>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</si>
  <si>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</si>
  <si>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</si>
  <si>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</si>
  <si>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</si>
  <si>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</si>
  <si>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</si>
  <si>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</si>
  <si>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</si>
  <si>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</si>
  <si>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</si>
  <si>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</si>
  <si>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</si>
  <si>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</si>
  <si>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</si>
  <si>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</si>
  <si>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</si>
  <si>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</si>
  <si>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</si>
  <si>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</si>
  <si>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</si>
  <si>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</si>
  <si>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</si>
  <si>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</si>
  <si>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</si>
  <si>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</si>
  <si>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</si>
  <si>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</si>
  <si>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</si>
  <si>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</si>
  <si>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</si>
  <si>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</si>
  <si>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</si>
  <si>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</si>
  <si>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</si>
  <si>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</si>
  <si>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</si>
  <si>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</si>
  <si>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</si>
  <si>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</si>
  <si>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</si>
  <si>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</si>
  <si>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</si>
  <si>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</si>
  <si>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</si>
  <si>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</si>
  <si>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</si>
  <si>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</si>
  <si>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</si>
  <si>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</si>
  <si>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</si>
  <si>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</si>
  <si>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</si>
  <si>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</si>
  <si>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</si>
  <si>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</si>
  <si>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</si>
  <si>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</si>
  <si>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</si>
  <si>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</si>
  <si>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</si>
  <si>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</si>
  <si>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</si>
  <si>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</si>
  <si>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</si>
  <si>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</si>
  <si>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</si>
  <si>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</si>
  <si>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</si>
  <si>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</si>
  <si>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</si>
  <si>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</si>
  <si>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</si>
  <si>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</si>
  <si>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</si>
  <si>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</si>
  <si>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</si>
  <si>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</si>
  <si>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</si>
  <si>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</si>
  <si>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</si>
  <si>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</si>
  <si>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</si>
  <si>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</si>
  <si>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</si>
  <si>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</si>
  <si>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</si>
  <si>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</si>
  <si>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</si>
  <si>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</si>
  <si>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</si>
  <si>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</si>
  <si>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</si>
  <si>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</si>
  <si>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</si>
  <si>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</si>
  <si>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</si>
  <si>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</si>
  <si>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</si>
  <si>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</si>
  <si>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</si>
  <si>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</si>
  <si>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</si>
  <si>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</si>
  <si>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</si>
  <si>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</si>
  <si>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</si>
  <si>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</si>
  <si>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</si>
  <si>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</si>
  <si>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</si>
  <si>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</si>
  <si>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</si>
  <si>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</si>
  <si>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</si>
  <si>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</si>
  <si>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</si>
  <si>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</si>
  <si>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</si>
  <si>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</si>
  <si>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</si>
  <si>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</si>
  <si>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</si>
  <si>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</si>
  <si>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</si>
  <si>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</si>
  <si>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</si>
  <si>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</si>
  <si>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</si>
  <si>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</si>
  <si>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</si>
  <si>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</si>
  <si>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</si>
  <si>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</si>
  <si>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</si>
  <si>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</si>
  <si>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</si>
  <si>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</si>
  <si>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</si>
  <si>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</si>
  <si>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</si>
  <si>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</si>
  <si>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</si>
  <si>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</si>
  <si>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</si>
  <si>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</si>
  <si>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</si>
  <si>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</si>
  <si>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</si>
  <si>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</si>
  <si>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</si>
  <si>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</si>
  <si>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</si>
  <si>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</si>
  <si>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</si>
  <si>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</si>
  <si>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</si>
  <si>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</si>
  <si>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</si>
  <si>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</si>
  <si>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</si>
  <si>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</si>
  <si>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</si>
  <si>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</si>
  <si>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</si>
  <si>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</si>
  <si>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</si>
  <si>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</si>
  <si>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</si>
  <si>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</si>
  <si>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</si>
  <si>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</si>
  <si>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</si>
  <si>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</si>
  <si>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</si>
  <si>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</si>
  <si>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</si>
  <si>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</si>
  <si>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</si>
  <si>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</si>
  <si>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</si>
  <si>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</si>
  <si>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</si>
  <si>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</si>
  <si>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</si>
  <si>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</si>
  <si>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</si>
  <si>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</si>
  <si>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</si>
  <si>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</si>
  <si>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</si>
  <si>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</si>
  <si>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</si>
  <si>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</si>
  <si>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</si>
  <si>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</si>
  <si>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</si>
  <si>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</si>
  <si>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</si>
  <si>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</si>
  <si>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</si>
  <si>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</si>
  <si>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</si>
  <si>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</si>
  <si>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</si>
  <si>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</si>
  <si>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</si>
  <si>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</si>
  <si>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</si>
  <si>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</si>
  <si>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</si>
  <si>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</si>
  <si>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</si>
  <si>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</si>
  <si>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</si>
  <si>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</si>
  <si>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</si>
  <si>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</si>
  <si>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</si>
  <si>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</si>
  <si>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</si>
  <si>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</si>
  <si>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</si>
  <si>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</si>
  <si>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</si>
  <si>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</si>
  <si>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</si>
  <si>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</si>
  <si>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</si>
  <si>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</si>
  <si>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</si>
  <si>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</si>
  <si>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</si>
  <si>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</si>
  <si>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</si>
  <si>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</si>
  <si>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</si>
  <si>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</si>
  <si>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</si>
  <si>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</si>
  <si>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</si>
  <si>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</si>
  <si>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</si>
  <si>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</si>
  <si>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</si>
  <si>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</si>
  <si>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</si>
  <si>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</si>
  <si>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</si>
  <si>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</si>
  <si>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</si>
  <si>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</si>
  <si>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</si>
  <si>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</si>
  <si>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</si>
  <si>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</si>
  <si>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</si>
  <si>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</si>
  <si>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</si>
  <si>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</si>
  <si>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</si>
  <si>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</si>
  <si>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</si>
  <si>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</si>
  <si>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</si>
  <si>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</si>
  <si>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</si>
  <si>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</si>
  <si>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</si>
  <si>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</si>
  <si>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</si>
  <si>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</si>
  <si>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</si>
  <si>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</si>
  <si>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</si>
  <si>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</si>
  <si>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</si>
  <si>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</si>
  <si>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</si>
  <si>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</si>
  <si>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</si>
  <si>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</si>
  <si>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</si>
  <si>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</si>
  <si>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</si>
  <si>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</si>
  <si>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</si>
  <si>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</si>
  <si>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</si>
  <si>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</si>
  <si>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</si>
  <si>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</si>
  <si>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</si>
  <si>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</si>
  <si>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</si>
  <si>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</si>
  <si>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</si>
  <si>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</si>
  <si>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</si>
  <si>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</si>
  <si>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</si>
  <si>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</si>
  <si>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</si>
  <si>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</si>
  <si>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</si>
  <si>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</si>
  <si>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</si>
  <si>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</si>
  <si>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</si>
  <si>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</si>
  <si>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</si>
  <si>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</si>
  <si>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</si>
  <si>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</si>
  <si>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</si>
  <si>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</si>
  <si>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</si>
  <si>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</si>
  <si>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</si>
  <si>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</si>
  <si>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</si>
  <si>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</si>
  <si>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</si>
  <si>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</si>
  <si>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</si>
  <si>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</si>
  <si>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</si>
  <si>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</si>
  <si>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</si>
  <si>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</si>
  <si>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</si>
  <si>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</si>
  <si>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</si>
  <si>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</si>
  <si>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</si>
  <si>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</si>
  <si>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</si>
  <si>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</si>
  <si>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</si>
  <si>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</si>
  <si>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</si>
  <si>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</si>
  <si>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</si>
  <si>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</si>
  <si>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</si>
  <si>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</si>
  <si>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</si>
  <si>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</si>
  <si>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</si>
  <si>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</si>
  <si>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</si>
  <si>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</si>
  <si>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</si>
  <si>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</si>
  <si>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</si>
  <si>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</si>
  <si>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</si>
  <si>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</si>
  <si>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</si>
  <si>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</si>
  <si>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</si>
  <si>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</si>
  <si>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</si>
  <si>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</si>
  <si>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</si>
  <si>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</si>
  <si>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</si>
  <si>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</si>
  <si>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</si>
  <si>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</si>
  <si>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</si>
  <si>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</si>
  <si>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</si>
  <si>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</si>
  <si>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</si>
  <si>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</si>
  <si>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</si>
  <si>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</si>
  <si>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</si>
  <si>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</si>
  <si>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</si>
  <si>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</si>
  <si>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</si>
  <si>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</si>
  <si>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</si>
  <si>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</si>
  <si>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</si>
  <si>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</si>
  <si>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</si>
  <si>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</si>
  <si>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</si>
  <si>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</si>
  <si>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</si>
  <si>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</si>
  <si>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</si>
  <si>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</si>
  <si>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</si>
  <si>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</si>
  <si>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</si>
  <si>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</si>
  <si>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</si>
  <si>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</si>
  <si>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</si>
  <si>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</si>
  <si>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</si>
  <si>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</si>
  <si>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</si>
  <si>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</si>
  <si>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</si>
  <si>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</si>
  <si>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</si>
  <si>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</si>
  <si>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</si>
  <si>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</si>
  <si>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</si>
  <si>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</si>
  <si>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</si>
  <si>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</si>
  <si>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</si>
  <si>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</si>
  <si>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</si>
  <si>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</si>
  <si>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</si>
  <si>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</si>
  <si>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</si>
  <si>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</si>
  <si>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</si>
  <si>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</si>
  <si>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</si>
  <si>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</si>
  <si>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PCM-20251030-00000094</t>
  </si>
  <si>
    <t>black outage in whole area team covering HUB sites.</t>
  </si>
  <si>
    <t xml:space="preserve"> PCM-20250215-00000830 </t>
  </si>
  <si>
    <t>LTE site still down and  site located in aramco area access issue need special permission</t>
  </si>
  <si>
    <t>PCM-20251029-00003000</t>
  </si>
  <si>
    <t xml:space="preserve">access nigth issue USF area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</si>
  <si>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</si>
  <si>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</si>
  <si>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</si>
  <si>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</si>
  <si>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</si>
  <si>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</si>
  <si>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PCM-20251030-00000068</t>
  </si>
  <si>
    <t>Team at main gate as site located inside Bin laden Wearhouse and security refused to provide access</t>
  </si>
  <si>
    <t>PCM-20251030-00000032</t>
  </si>
  <si>
    <t>EM team moved need 20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</si>
</sst>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6" totalsRowShown="0" headerRowDxfId="174" dataDxfId="173" headerRowBorderDxfId="171" tableBorderDxfId="172" totalsRowBorderDxfId="170">
  <autoFilter ref="A1:L14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0" totalsRowShown="0" headerRowDxfId="48" dataDxfId="47" headerRowBorderDxfId="45" tableBorderDxfId="46" totalsRowBorderDxfId="44">
  <autoFilter ref="A1:L16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13" totalsRowShown="0" headerRowDxfId="31" dataDxfId="30" headerRowBorderDxfId="28" tableBorderDxfId="29">
  <autoFilter ref="A1:L41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3" totalsRowShown="0" headerRowDxfId="15" dataDxfId="14" headerRowBorderDxfId="12" tableBorderDxfId="13">
  <autoFilter ref="A1:L6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6"/>
  <sheetViews>
    <sheetView workbookViewId="0">
      <selection activeCell="K13" sqref="K12:K1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297.14467962962954</v>
      </c>
      <c r="H2" s="78">
        <v>45662.943402777775</v>
      </c>
      <c r="I2" s="61" t="str">
        <f>IFERROR(VLOOKUP(D2,DB!A:F,6,0),"")</f>
        <v>Generator-SG</v>
      </c>
      <c r="J2" s="61" t="str">
        <f>IFERROR(VLOOKUP(D2,DB!A:G,7,0),"")</f>
        <v>Dead</v>
      </c>
      <c r="K2" s="69" t="s">
        <v>39022</v>
      </c>
      <c r="L2" s="67" t="str">
        <f>IFERROR(VLOOKUP(D2,DB!A:I,9,0),"")</f>
        <v>Latis</v>
      </c>
    </row>
    <row r="3" spans="1:15" ht="18.75" customHeight="1">
      <c r="A3" s="170" t="s">
        <v>39023</v>
      </c>
      <c r="B3" s="134" t="str">
        <f>IFERROR(VLOOKUP(D3,DB!A:K,11,0),"")</f>
        <v>R1</v>
      </c>
      <c r="C3" s="134">
        <v>1</v>
      </c>
      <c r="D3" s="134" t="s">
        <v>12294</v>
      </c>
      <c r="E3" s="135" t="s">
        <v>39021</v>
      </c>
      <c r="F3" s="136">
        <v>45959.567361111112</v>
      </c>
      <c r="G3" s="137">
        <f ca="1">IFERROR(NOW()-F3,"")</f>
        <v>0.52574444444326218</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45960.093105555556</v>
      </c>
      <c r="H4" s="136"/>
      <c r="I4" s="134" t="str">
        <f>IFERROR(VLOOKUP(D4,DB!A:F,6,0),"")</f>
        <v/>
      </c>
      <c r="J4" s="134" t="str">
        <f>IFERROR(VLOOKUP(D4,DB!A:G,7,0),"")</f>
        <v/>
      </c>
      <c r="K4" s="138"/>
      <c r="L4" s="139" t="str">
        <f>IFERROR(VLOOKUP(D4,DB!A:I,9,0),"")</f>
        <v/>
      </c>
    </row>
    <row r="5" spans="1:15" ht="15" customHeight="1">
      <c r="A5" s="133"/>
      <c r="B5" s="134" t="str">
        <f>IFERROR(VLOOKUP(D5,DB!A:K,11,0),"")</f>
        <v/>
      </c>
      <c r="C5" s="134"/>
      <c r="D5" s="171"/>
      <c r="E5" s="135"/>
      <c r="F5" s="136"/>
      <c r="G5" s="137">
        <f ca="1">IFERROR(NOW()-F5,"")</f>
        <v>45960.093105555556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45960.093105555556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45960.093105555556</v>
      </c>
      <c r="H7" s="136"/>
      <c r="I7" s="134" t="str">
        <f>IFERROR(VLOOKUP(D7,DB!A:F,6,0),"")</f>
        <v/>
      </c>
      <c r="J7" s="134" t="str">
        <f>IFERROR(VLOOKUP(D7,DB!A:G,7,0),"")</f>
        <v/>
      </c>
      <c r="K7" s="138"/>
      <c r="L7" s="139" t="str">
        <f>IFERROR(VLOOKUP(D7,DB!A:I,9,0),"")</f>
        <v/>
      </c>
    </row>
    <row r="8" spans="1:15" ht="15" customHeight="1">
      <c r="A8" s="133"/>
      <c r="B8" s="134" t="str">
        <f>IFERROR(VLOOKUP(D8,DB!A:K,11,0),"")</f>
        <v/>
      </c>
      <c r="C8" s="134"/>
      <c r="D8" s="171"/>
      <c r="E8" s="135"/>
      <c r="F8" s="136"/>
      <c r="G8" s="137">
        <f ca="1">IFERROR(NOW()-F8,"")</f>
        <v>45960.093105555556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45960.093105555556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45960.093105555556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45960.093105555556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45960.093105555556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45960.093105555556</v>
      </c>
      <c r="H13" s="136"/>
      <c r="I13" s="134" t="str">
        <f>IFERROR(VLOOKUP(D13,DB!A:F,6,0),"")</f>
        <v/>
      </c>
      <c r="J13" s="134" t="str">
        <f>IFERROR(VLOOKUP(D13,DB!A:G,7,0),"")</f>
        <v/>
      </c>
      <c r="K13" s="138"/>
      <c r="L13" s="139" t="str">
        <f>IFERROR(VLOOKUP(D13,DB!A:I,9,0),"")</f>
        <v/>
      </c>
    </row>
    <row r="14" spans="1:15" ht="15" customHeight="1">
      <c r="A14" s="145"/>
      <c r="B14" s="146" t="str">
        <f>IFERROR(VLOOKUP(D14,DB!A:K,11,0),"")</f>
        <v/>
      </c>
      <c r="C14" s="146"/>
      <c r="D14" s="146"/>
      <c r="E14" s="147"/>
      <c r="F14" s="148"/>
      <c r="G14" s="149">
        <f ca="1">IFERROR(NOW()-F14,"")</f>
        <v>45960.093105555556</v>
      </c>
      <c r="H14" s="148"/>
      <c r="I14" s="146" t="str">
        <f>IFERROR(VLOOKUP(D14,DB!A:F,6,0),"")</f>
        <v/>
      </c>
      <c r="J14" s="146" t="str">
        <f>IFERROR(VLOOKUP(D14,DB!A:G,7,0),"")</f>
        <v/>
      </c>
      <c r="K14" s="150"/>
      <c r="L14" s="151" t="str">
        <f>IFERROR(VLOOKUP(D14,DB!A:I,9,0),"")</f>
        <v/>
      </c>
    </row>
    <row r="15" spans="1:15" ht="15" customHeight="1">
      <c r="A15" s="133"/>
      <c r="B15" s="134" t="str">
        <f>IFERROR(VLOOKUP(D15,DB!A:K,11,0),"")</f>
        <v/>
      </c>
      <c r="C15" s="134"/>
      <c r="D15" s="134"/>
      <c r="E15" s="135"/>
      <c r="F15" s="136"/>
      <c r="G15" s="137">
        <f ca="1">IFERROR(NOW()-F15,"")</f>
        <v>45960.093105555556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45960.093105555556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45960.093105555556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45960.093105555556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45960.093105555556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45960.093105555556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45960.093105555556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80"/>
      <c r="E22" s="135"/>
      <c r="F22" s="136"/>
      <c r="G22" s="137">
        <f ca="1">IFERROR(NOW()-F22,"")</f>
        <v>45960.093105555556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45960.093105555556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45960.093105555556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45960.093105555556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45960.093105555556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45960.093105555556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45960.093105555556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45960.093105555556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45960.093105555556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45960.093105555556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45960.093105555556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45960.093105555556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45960.093105555556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45960.093105555556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45960.093105555556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45960.093105555556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45960.093105555556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45960.093105555556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45960.093105555556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45960.093105555556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45960.093105555556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45960.093105555556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45960.093105555556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45960.093105555556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45960.093105555556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45960.093105555556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45960.093105555556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45960.093105555556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45960.093105555556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45960.093105555556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45960.093105555556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45960.093105555556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45960.093105555556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45960.093105555556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45960.093105555556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45960.093105555556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45960.093105555556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45960.093105555556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45960.093105555556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45960.093105555556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45960.093105555556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45960.093105555556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45960.093105555556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45960.093105555556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45960.093105555556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45960.093105555556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45960.093105555556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45960.093105555556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45960.093105555556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45960.093105555556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45960.093105555556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45960.093105555556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45960.093105555556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45960.093105555556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45960.093105555556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45960.093105555556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45960.093105555556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45960.093105555556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45960.093105555556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45960.093105555556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45960.093105555556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45960.093105555556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45960.093105555556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45960.093105555556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45960.093105555556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45960.093105555556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45960.093105555556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45960.093105555556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45960.093105555556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45960.093105555556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45960.093105555556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45960.093105555556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45960.093105555556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45960.093105555556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45960.093105555556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45960.093105555556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45960.093105555556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45960.093105555556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45960.093105555556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45960.093105555556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45960.093105555556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45960.093105555556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45960.093105555556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45960.093105555556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45960.093105555556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45960.093105555556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45960.093105555556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45960.093105555556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45960.093105555556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45960.093105555556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45960.093105555556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45960.093105555556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45960.093105555556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45960.093105555556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45960.093105555556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45960.093105555556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45960.093105555556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45960.093105555556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45960.093105555556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45960.093105555556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45960.093105555556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45960.093105555556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45960.093105555556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45960.093105555556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45960.093105555556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45960.093105555556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45960.093105555556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45960.093105555556</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45960.093105555556</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45960.093105555556</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45960.093105555556</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45960.093105555556</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45960.093105555556</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45960.093105555556</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45960.093105555556</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45960.093105555556</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45960.093105555556</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45960.093105555556</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45960.093105555556</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45960.093105555556</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45960.093105555556</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45960.093105555556</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45960.093105555556</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45960.093105555556</v>
      </c>
      <c r="H145" s="136"/>
      <c r="I145" s="134" t="str">
        <f>IFERROR(VLOOKUP(D145,DB!A:F,6,0),"")</f>
        <v/>
      </c>
      <c r="J145" s="134" t="str">
        <f>IFERROR(VLOOKUP(D145,DB!A:G,7,0),"")</f>
        <v/>
      </c>
      <c r="K145" s="138"/>
      <c r="L145" s="139" t="str">
        <f>IFERROR(VLOOKUP(D145,DB!A:I,9,0),"")</f>
        <v/>
      </c>
    </row>
    <row r="146" spans="1:12" ht="15" customHeight="1">
      <c r="A146" s="145"/>
      <c r="B146" s="146" t="str">
        <f>IFERROR(VLOOKUP(D146,DB!A:K,11,0),"")</f>
        <v/>
      </c>
      <c r="C146" s="146"/>
      <c r="D146" s="146"/>
      <c r="E146" s="147"/>
      <c r="F146" s="148"/>
      <c r="G146" s="149">
        <f ca="1">IFERROR(NOW()-F146,"")</f>
        <v>45960.093105555556</v>
      </c>
      <c r="H146" s="148"/>
      <c r="I146" s="146" t="str">
        <f>IFERROR(VLOOKUP(D146,DB!A:F,6,0),"")</f>
        <v/>
      </c>
      <c r="J146" s="146" t="str">
        <f>IFERROR(VLOOKUP(D146,DB!A:G,7,0),"")</f>
        <v/>
      </c>
      <c r="K146" s="150"/>
      <c r="L146" s="151" t="str">
        <f>IFERROR(VLOOKUP(D146,DB!A:I,9,0),"")</f>
        <v/>
      </c>
    </row>
  </sheetData>
  <customSheetViews>
    <customSheetView guid="{F6042A99-DD27-4453-835D-0834D95730CC}" filter="1" showAutoFilter="1">
      <pageMargins left="0" right="0" top="0" bottom="0" header="0" footer="0"/>
      <autoFilter ref="B1:M1" xr:uid="{B2CE4703-9CE5-4BC8-A6FC-5274555B5830}"/>
    </customSheetView>
  </customSheetViews>
  <dataValidations count="2">
    <dataValidation allowBlank="1" showInputMessage="1" showErrorMessage="1" sqref="E1" xr:uid="{5DBA255D-CDD9-49FB-AD3C-AF70AB4EE696}"/>
    <dataValidation type="list" allowBlank="1" showInputMessage="1" showErrorMessage="1" sqref="E2:E14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tabSelected="1" workbookViewId="0">
      <selection activeCell="D5" sqre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135.0932675925942</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1.3510222222248558</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39109</v>
      </c>
      <c r="B5" s="18" t="str">
        <f>IFERROR(VLOOKUP(D5,DB!A:K,11,0),"")</f>
        <v>R2</v>
      </c>
      <c r="C5" s="18">
        <v>1</v>
      </c>
      <c r="D5" s="18" t="s">
        <v>27837</v>
      </c>
      <c r="E5" s="114" t="s">
        <v>39021</v>
      </c>
      <c r="F5" s="115">
        <v>45960.074780092589</v>
      </c>
      <c r="G5" s="116">
        <f ca="1">IFERROR(NOW()-F5,"-")</f>
        <v>1.8325462966458872E-2</v>
      </c>
      <c r="H5" s="115">
        <v>45960.068912037037</v>
      </c>
      <c r="I5" s="18" t="str">
        <f>IFERROR(VLOOKUP(D5,DB!A:F,6,0),"")</f>
        <v>SCECO</v>
      </c>
      <c r="J5" s="18" t="str">
        <f>IFERROR(VLOOKUP(D5,DB!A:G,7,0),"")</f>
        <v>No BB Shifted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45960.093105555556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45960.093105555556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45960.093105555556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45960.093105555556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45960.093105555556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45960.093105555556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45960.093105555556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45960.093105555556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45960.093105555556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45960.093105555556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45960.093105555556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45960.093105555556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45960.093105555556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45960.093105555556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45960.093105555556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45960.093105555556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45960.093105555556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45960.093105555556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45960.093105555556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45960.093105555556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45960.093105555556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45960.093105555556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45960.093105555556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45960.093105555556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45960.093105555556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45960.093105555556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45960.093105555556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45960.093105555556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45960.093105555556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45960.093105555556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45960.093105555556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45960.093105555556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45960.093105555556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45960.093105555556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45960.093105555556</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45960.093105555556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45960.093105555556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45960.093105555556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45960.093105555556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45960.093105555556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45960.093105555556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45960.093105555556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45960.093105555556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45960.093105555556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45960.093105555556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45960.093105555556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45960.093105555556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45960.093105555556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45960.093105555556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45960.093105555556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45960.093105555556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45960.093105555556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45960.093105555556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45960.093105555556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45960.093105555556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45960.093105555556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45960.093105555556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45960.093105555556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45960.093105555556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45960.093105555556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45960.093105555556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45960.093105555556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45960.093105555556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45960.093105555556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45960.093105555556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45960.093105555556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45960.093105555556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45960.093105555556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45960.093105555556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45960.093105555556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45960.093105555556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45960.093105555556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45960.093105555556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45960.093105555556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45960.093105555556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45960.093105555556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45960.093105555556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45960.093105555556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45960.093105555556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45960.093105555556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45960.093105555556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45960.093105555556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45960.093105555556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45960.093105555556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45960.093105555556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45960.093105555556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45960.093105555556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45960.093105555556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45960.093105555556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45960.093105555556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45960.093105555556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45960.093105555556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45960.093105555556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45960.093105555556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45960.093105555556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45960.093105555556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45960.093105555556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45960.093105555556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45960.093105555556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45960.093105555556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45960.093105555556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45960.093105555556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45960.093105555556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45960.093105555556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45960.093105555556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45960.093105555556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45960.093105555556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45960.093105555556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45960.093105555556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45960.093105555556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45960.093105555556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45960.093105555556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45960.093105555556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45960.093105555556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45960.093105555556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45960.093105555556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45960.093105555556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45960.093105555556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45960.093105555556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45960.093105555556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45960.093105555556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45960.093105555556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45960.093105555556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45960.093105555556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45960.093105555556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45960.093105555556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45960.093105555556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45960.093105555556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45960.093105555556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45960.093105555556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45960.093105555556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45960.093105555556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45960.093105555556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45960.093105555556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45960.093105555556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45960.093105555556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45960.093105555556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45960.093105555556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45960.093105555556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45960.093105555556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45960.093105555556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45960.093105555556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45960.093105555556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45960.093105555556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45960.093105555556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45960.093105555556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45960.093105555556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45960.093105555556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45960.093105555556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45960.093105555556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45960.093105555556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45960.093105555556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45960.093105555556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45960.093105555556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45960.093105555556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45960.093105555556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45960.093105555556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45960.093105555556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45960.093105555556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45960.093105555556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45960.093105555556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45960.093105555556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45960.093105555556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45960.093105555556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45960.093105555556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45960.093105555556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45960.093105555556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45960.093105555556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45960.093105555556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45960.093105555556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45960.093105555556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45960.093105555556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45960.093105555556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45960.093105555556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45960.093105555556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45960.093105555556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45960.093105555556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45960.093105555556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45960.093105555556</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45960.093105555556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45960.093105555556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45960.093105555556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45960.093105555556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45960.093105555556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45960.093105555556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45960.093105555556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45960.093105555556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45960.093105555556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45960.093105555556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45960.093105555556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45960.093105555556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45960.093105555556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45960.093105555556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45960.093105555556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45960.093105555556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45960.093105555556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45960.093105555556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45960.093105555556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45960.093105555556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45960.093105555556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45960.093105555556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45960.093105555556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45960.093105555556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45960.093105555556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45960.093105555556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45960.093105555556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45960.093105555556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45960.093105555556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45960.093105555556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45960.093105555556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45960.093105555556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45960.093105555556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45960.093105555556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45960.093105555556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45960.093105555556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45960.093105555556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45960.093105555556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45960.093105555556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45960.093105555556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45960.093105555556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45960.093105555556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45960.093105555556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45960.093105555556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45960.093105555556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45960.093105555556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45960.093105555556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45960.093105555556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45960.093105555556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45960.093105555556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45960.093105555556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45960.093105555556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45960.093105555556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45960.093105555556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45960.093105555556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45960.093105555556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45960.093105555556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45960.093105555556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45960.093105555556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45960.093105555556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45960.093105555556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45960.093105555556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45960.093105555556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45960.093105555556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45960.093105555556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45960.093105555556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45960.093105555556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45960.093105555556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45960.093105555556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45960.093105555556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45960.093105555556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45960.093105555556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45960.093105555556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45960.093105555556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45960.093105555556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45960.093105555556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45960.093105555556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45960.093105555556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45960.093105555556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45960.093105555556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45960.093105555556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45960.093105555556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45960.093105555556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45960.093105555556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45960.093105555556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45960.093105555556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45960.093105555556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45960.093105555556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45960.093105555556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45960.093105555556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45960.093105555556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45960.093105555556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45960.093105555556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45960.093105555556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45960.093105555556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45960.093105555556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45960.093105555556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45960.093105555556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45960.093105555556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45960.093105555556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45960.093105555556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45960.093105555556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45960.093105555556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45960.093105555556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45960.093105555556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45960.093105555556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45960.093105555556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45960.093105555556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45960.093105555556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45960.093105555556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45960.093105555556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45960.093105555556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45960.093105555556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45960.093105555556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45960.093105555556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45960.093105555556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45960.093105555556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45960.093105555556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45960.093105555556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45960.093105555556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45960.093105555556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45960.093105555556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45960.093105555556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45960.093105555556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45960.093105555556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45960.093105555556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45960.093105555556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45960.093105555556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45960.093105555556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45960.093105555556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45960.093105555556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45960.093105555556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45960.093105555556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45960.093105555556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45960.093105555556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45960.093105555556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45960.093105555556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45960.093105555556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45960.093105555556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45960.093105555556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45960.093105555556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45960.093105555556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45960.093105555556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45960.093105555556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45960.093105555556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45960.093105555556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45960.093105555556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45960.093105555556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45960.093105555556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45960.093105555556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45960.093105555556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45960.093105555556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45960.093105555556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45960.093105555556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45960.093105555556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45960.093105555556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45960.093105555556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45960.093105555556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45960.093105555556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45960.093105555556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45960.093105555556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45960.093105555556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45960.093105555556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45960.093105555556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45960.093105555556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45960.093105555556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45960.093105555556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45960.093105555556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45960.093105555556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45960.093105555556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45960.093105555556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45960.093105555556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45960.093105555556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45960.093105555556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45960.093105555556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45960.093105555556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45960.093105555556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45960.093105555556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45960.093105555556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45960.093105555556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45960.093105555556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45960.093105555556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45960.093105555556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45960.093105555556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45960.093105555556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45960.093105555556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45960.093105555556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45960.093105555556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45960.093105555556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45960.093105555556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45960.093105555556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45960.093105555556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45960.093105555556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45960.093105555556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45960.093105555556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45960.093105555556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45960.093105555556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45960.093105555556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45960.093105555556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45960.093105555556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45960.093105555556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45960.093105555556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45960.093105555556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45960.093105555556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45960.093105555556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45960.093105555556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45960.093105555556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45960.093105555556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45960.093105555556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45960.093105555556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45960.093105555556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45960.093105555556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45960.093105555556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45960.093105555556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45960.093105555556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45960.093105555556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45960.093105555556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45960.093105555556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45960.093105555556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45960.093105555556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45960.093105555556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45960.093105555556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45960.093105555556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45960.093105555556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45960.093105555556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45960.093105555556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45960.093105555556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45960.093105555556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45960.093105555556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45960.093105555556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45960.093105555556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45960.093105555556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45960.093105555556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45960.093105555556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45960.093105555556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45960.093105555556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45960.093105555556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45960.093105555556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45960.093105555556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45960.093105555556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45960.093105555556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45960.093105555556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45960.093105555556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45960.093105555556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45960.093105555556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45960.093105555556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45960.093105555556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45960.093105555556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45960.093105555556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45960.093105555556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45960.093105555556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45960.093105555556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45960.093105555556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45960.093105555556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45960.093105555556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45960.093105555556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45960.093105555556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45960.093105555556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45960.093105555556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45960.093105555556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45960.093105555556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45960.093105555556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45960.093105555556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45960.093105555556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45960.093105555556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45960.093105555556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45960.093105555556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45960.093105555556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45960.093105555556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45960.093105555556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45960.093105555556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45960.093105555556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45960.093105555556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45960.093105555556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45960.093105555556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45960.093105555556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45960.093105555556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45960.093105555556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45960.093105555556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45960.093105555556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45960.093105555556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45960.093105555556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45960.093105555556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45960.093105555556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45960.093105555556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45960.093105555556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45960.093105555556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45960.093105555556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45960.093105555556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45960.093105555556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45960.093105555556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45960.093105555556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45960.093105555556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45960.093105555556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45960.093105555556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45960.093105555556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45960.093105555556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45960.093105555556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45960.093105555556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45960.093105555556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45960.093105555556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45960.093105555556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45960.093105555556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45960.093105555556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45960.093105555556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45960.093105555556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45960.093105555556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45960.093105555556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45960.093105555556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45960.093105555556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45960.093105555556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45960.093105555556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45960.093105555556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45960.093105555556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45960.093105555556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45960.093105555556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45960.093105555556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45960.093105555556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45960.093105555556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45960.093105555556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45960.093105555556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45960.093105555556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45960.093105555556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45960.093105555556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45960.093105555556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45960.093105555556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45960.093105555556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45960.093105555556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45960.093105555556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45960.093105555556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45960.093105555556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45960.093105555556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45960.093105555556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45960.093105555556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45960.093105555556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45960.093105555556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45960.093105555556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45960.093105555556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45960.093105555556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45960.093105555556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45960.093105555556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45960.093105555556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45960.093105555556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45960.093105555556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45960.093105555556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45960.093105555556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45960.093105555556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45960.093105555556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45960.093105555556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45960.093105555556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45960.093105555556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45960.093105555556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45960.093105555556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45960.093105555556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45960.093105555556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45960.093105555556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45960.093105555556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45960.093105555556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45960.093105555556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45960.093105555556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45960.093105555556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45960.093105555556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45960.093105555556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45960.093105555556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45960.093105555556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45960.093105555556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45960.093105555556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45960.093105555556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45960.093105555556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45960.093105555556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45960.093105555556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45960.093105555556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45960.093105555556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45960.093105555556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45960.093105555556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45960.093105555556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45960.093105555556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45960.093105555556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45960.093105555556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45960.093105555556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45960.093105555556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45960.093105555556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45960.093105555556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45960.093105555556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45960.093105555556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45960.093105555556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45960.093105555556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45960.093105555556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45960.093105555556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45960.093105555556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45960.093105555556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45960.093105555556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45960.093105555556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45960.093105555556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45960.093105555556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45960.093105555556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45960.093105555556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45960.093105555556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45960.093105555556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45960.093105555556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45960.093105555556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45960.093105555556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45960.093105555556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45960.093105555556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45960.093105555556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45960.093105555556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45960.093105555556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45960.093105555556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45960.093105555556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45960.093105555556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45960.093105555556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45960.093105555556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45960.093105555556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45960.093105555556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45960.093105555556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45960.093105555556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45960.093105555556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45960.093105555556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45960.093105555556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45960.093105555556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45960.093105555556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45960.093105555556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45960.093105555556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45960.093105555556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45960.093105555556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45960.093105555556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45960.093105555556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45960.093105555556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45960.093105555556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45960.093105555556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45960.093105555556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45960.093105555556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45960.093105555556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45960.093105555556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45960.093105555556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45960.093105555556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45960.093105555556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45960.093105555556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45960.093105555556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45960.093105555556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45960.093105555556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45960.093105555556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45960.093105555556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45960.093105555556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45960.093105555556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45960.093105555556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45960.093105555556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45960.093105555556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45960.093105555556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45960.093105555556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45960.093105555556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45960.093105555556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45960.093105555556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45960.093105555556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45960.093105555556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45960.093105555556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45960.093105555556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45960.093105555556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45960.093105555556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45960.093105555556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45960.093105555556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45960.093105555556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45960.093105555556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45960.093105555556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45960.093105555556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45960.093105555556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45960.093105555556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45960.093105555556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45960.093105555556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45960.093105555556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45960.093105555556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45960.093105555556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45960.093105555556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45960.093105555556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45960.093105555556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45960.093105555556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45960.093105555556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45960.093105555556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45960.093105555556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45960.093105555556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45960.093105555556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45960.093105555556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45960.093105555556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45960.093105555556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45960.093105555556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45960.093105555556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45960.093105555556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45960.093105555556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45960.093105555556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45960.093105555556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45960.093105555556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45960.093105555556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45960.093105555556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45960.093105555556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45960.093105555556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45960.093105555556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45960.093105555556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45960.093105555556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45960.093105555556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45960.093105555556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45960.093105555556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45960.093105555556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45960.093105555556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45960.093105555556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45960.093105555556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45960.093105555556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45960.093105555556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45960.093105555556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45960.093105555556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45960.093105555556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45960.093105555556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45960.093105555556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45960.093105555556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45960.093105555556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45960.093105555556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45960.093105555556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45960.093105555556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45960.093105555556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45960.093105555556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45960.093105555556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45960.093105555556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45960.093105555556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45960.093105555556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45960.093105555556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45960.093105555556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45960.093105555556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45960.093105555556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45960.093105555556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45960.093105555556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45960.093105555556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45960.093105555556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45960.093105555556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45960.093105555556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45960.093105555556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45960.093105555556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45960.093105555556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45960.093105555556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45960.093105555556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45960.093105555556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45960.093105555556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45960.093105555556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45960.093105555556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45960.093105555556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45960.093105555556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45960.093105555556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45960.093105555556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45960.093105555556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45960.093105555556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45960.093105555556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45960.093105555556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45960.093105555556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45960.093105555556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45960.093105555556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45960.093105555556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45960.093105555556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45960.093105555556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45960.093105555556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45960.093105555556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45960.093105555556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45960.093105555556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45960.093105555556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45960.093105555556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45960.093105555556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45960.093105555556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45960.093105555556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45960.093105555556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45960.093105555556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45960.093105555556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45960.093105555556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45960.093105555556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45960.093105555556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45960.093105555556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45960.093105555556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45960.093105555556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45960.093105555556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45960.093105555556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45960.093105555556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45960.093105555556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45960.093105555556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45960.093105555556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45960.093105555556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45960.093105555556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45960.093105555556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45960.093105555556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45960.093105555556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45960.093105555556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45960.093105555556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45960.093105555556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45960.093105555556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45960.093105555556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45960.093105555556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45960.093105555556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45960.093105555556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45960.093105555556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45960.093105555556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45960.093105555556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45960.093105555556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45960.093105555556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45960.093105555556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45960.093105555556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45960.093105555556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45960.093105555556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45960.093105555556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45960.093105555556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45960.093105555556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45960.093105555556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45960.093105555556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45960.093105555556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45960.093105555556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45960.093105555556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45960.093105555556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45960.093105555556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45960.093105555556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45960.093105555556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45960.093105555556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45960.093105555556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45960.093105555556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45960.093105555556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45960.093105555556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45960.093105555556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45960.093105555556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45960.093105555556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45960.093105555556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45960.093105555556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45960.093105555556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45960.093105555556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45960.093105555556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45960.093105555556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45960.093105555556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45960.093105555556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45960.093105555556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45960.093105555556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45960.093105555556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45960.093105555556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45960.093105555556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45960.093105555556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45960.093105555556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45960.093105555556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45960.093105555556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45960.093105555556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45960.093105555556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45960.093105555556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45960.093105555556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45960.093105555556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45960.093105555556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45960.093105555556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45960.093105555556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45960.093105555556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45960.093105555556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45960.093105555556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45960.093105555556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45960.093105555556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45960.093105555556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45960.093105555556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45960.093105555556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45960.093105555556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45960.093105555556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45960.093105555556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45960.093105555556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45960.093105555556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45960.093105555556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45960.093105555556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45960.093105555556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45960.093105555556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45960.093105555556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45960.093105555556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45960.093105555556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45960.093105555556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45960.093105555556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45960.093105555556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45960.093105555556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45960.093105555556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45960.093105555556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45960.093105555556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45960.093105555556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45960.093105555556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45960.093105555556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45960.093105555556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45960.093105555556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45960.093105555556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45960.093105555556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45960.093105555556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45960.093105555556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45960.093105555556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45960.093105555556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45960.093105555556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45960.093105555556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45960.093105555556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45960.093105555556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45960.093105555556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45960.093105555556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45960.093105555556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45960.093105555556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45960.093105555556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45960.093105555556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45960.093105555556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45960.093105555556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45960.093105555556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45960.093105555556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45960.093105555556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45960.093105555556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45960.093105555556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45960.093105555556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45960.093105555556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45960.093105555556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45960.093105555556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45960.093105555556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45960.093105555556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45960.093105555556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45960.093105555556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45960.093105555556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45960.093105555556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45960.093105555556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45960.093105555556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45960.093105555556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45960.093105555556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45960.093105555556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45960.093105555556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45960.093105555556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45960.093105555556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45960.093105555556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45960.093105555556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45960.093105555556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45960.093105555556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45960.093105555556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45960.093105555556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45960.093105555556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45960.093105555556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45960.093105555556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45960.093105555556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45960.093105555556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45960.093105555556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45960.093105555556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45960.093105555556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45960.093105555556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45960.093105555556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45960.093105555556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45960.093105555556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45960.093105555556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45960.093105555556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45960.093105555556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45960.093105555556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45960.093105555556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45960.093105555556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45960.093105555556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45960.093105555556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45960.093105555556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45960.093105555556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45960.093105555556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45960.093105555556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45960.093105555556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45960.093105555556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45960.093105555556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45960.093105555556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45960.093105555556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45960.093105555556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45960.093105555556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45960.093105555556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45960.093105555556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45960.093105555556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45960.093105555556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45960.093105555556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45960.093105555556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45960.093105555556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45960.093105555556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45960.093105555556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45960.093105555556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45960.093105555556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45960.093105555556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45960.093105555556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45960.093105555556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45960.093105555556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45960.093105555556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45960.093105555556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45960.093105555556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45960.093105555556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45960.093105555556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45960.093105555556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45960.093105555556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45960.093105555556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45960.093105555556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45960.093105555556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45960.093105555556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45960.093105555556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45960.093105555556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45960.093105555556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45960.093105555556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45960.093105555556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45960.093105555556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45960.093105555556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45960.093105555556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45960.093105555556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45960.093105555556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45960.093105555556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45960.093105555556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45960.093105555556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45960.093105555556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45960.093105555556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45960.093105555556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45960.093105555556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45960.093105555556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45960.093105555556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45960.093105555556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45960.093105555556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45960.093105555556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45960.093105555556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45960.093105555556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45960.093105555556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45960.093105555556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45960.093105555556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45960.093105555556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45960.093105555556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45960.093105555556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45960.093105555556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45960.093105555556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45960.093105555556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45960.093105555556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45960.093105555556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45960.093105555556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45960.093105555556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45960.093105555556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45960.093105555556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45960.093105555556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45960.093105555556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45960.093105555556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45960.093105555556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45960.093105555556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45960.093105555556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45960.093105555556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45960.093105555556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45960.093105555556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45960.093105555556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45960.093105555556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45960.093105555556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45960.093105555556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45960.093105555556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45960.093105555556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45960.093105555556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45960.093105555556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45960.093105555556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45960.093105555556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45960.093105555556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45960.093105555556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45960.093105555556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45960.093105555556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45960.093105555556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45960.093105555556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45960.093105555556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45960.093105555556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45960.093105555556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45960.093105555556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45960.093105555556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45960.093105555556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45960.093105555556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45960.093105555556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45960.093105555556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45960.093105555556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45960.093105555556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45960.093105555556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45960.093105555556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45960.093105555556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45960.093105555556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45960.093105555556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45960.093105555556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45960.093105555556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45960.093105555556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45960.093105555556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45960.093105555556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45960.093105555556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45960.093105555556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45960.093105555556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45960.093105555556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45960.093105555556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45960.093105555556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45960.093105555556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45960.093105555556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45960.093105555556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45960.093105555556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45960.093105555556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45960.093105555556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45960.093105555556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45960.093105555556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45960.093105555556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45960.093105555556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45960.093105555556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45960.093105555556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45960.093105555556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45960.093105555556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45960.093105555556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45960.093105555556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45960.093105555556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45960.093105555556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45960.093105555556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45960.093105555556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45960.093105555556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45960.093105555556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45960.093105555556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45960.093105555556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45960.093105555556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45960.093105555556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45960.093105555556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45960.093105555556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45960.093105555556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45960.093105555556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45960.093105555556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45960.093105555556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45960.093105555556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45960.093105555556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45960.093105555556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45960.093105555556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45960.093105555556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45960.093105555556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45960.093105555556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45960.093105555556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45960.093105555556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45960.093105555556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45960.093105555556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45960.093105555556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45960.093105555556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45960.093105555556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45960.093105555556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45960.093105555556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45960.093105555556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45960.093105555556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45960.093105555556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45960.093105555556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45960.093105555556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45960.093105555556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45960.093105555556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45960.093105555556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45960.093105555556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45960.093105555556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45960.093105555556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45960.093105555556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45960.093105555556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45960.093105555556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45960.093105555556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45960.093105555556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45960.093105555556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45960.093105555556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45960.093105555556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45960.093105555556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45960.093105555556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45960.093105555556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45960.093105555556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45960.093105555556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45960.093105555556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45960.093105555556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45960.093105555556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45960.093105555556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45960.093105555556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45960.093105555556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45960.093105555556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45960.093105555556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45960.093105555556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45960.093105555556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45960.093105555556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45960.093105555556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45960.093105555556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45960.093105555556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45960.093105555556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45960.093105555556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45960.093105555556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45960.093105555556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45960.093105555556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45960.093105555556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45960.093105555556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45960.093105555556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45960.093105555556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45960.093105555556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45960.093105555556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45960.093105555556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45960.093105555556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45960.093105555556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45960.093105555556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45960.093105555556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45960.093105555556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45960.093105555556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45960.093105555556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45960.093105555556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45960.093105555556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45960.093105555556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45960.093105555556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45960.093105555556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45960.093105555556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45960.093105555556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45960.093105555556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45960.093105555556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45960.093105555556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45960.093105555556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45960.093105555556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45960.093105555556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45960.093105555556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45960.093105555556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45960.093105555556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45960.093105555556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45960.093105555556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45960.093105555556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45960.093105555556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45960.093105555556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45960.093105555556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45960.093105555556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45960.093105555556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45960.093105555556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45960.093105555556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45960.093105555556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45960.093105555556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45960.093105555556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45960.093105555556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45960.093105555556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45960.093105555556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45960.093105555556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45960.093105555556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45960.093105555556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45960.093105555556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45960.093105555556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45960.093105555556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45960.093105555556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45960.093105555556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45960.093105555556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45960.093105555556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45960.093105555556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45960.093105555556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45960.093105555556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45960.093105555556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45960.093105555556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45960.093105555556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45960.093105555556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45960.093105555556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45960.093105555556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45960.093105555556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45960.093105555556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45960.093105555556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45960.093105555556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45960.093105555556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45960.093105555556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45960.093105555556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45960.093105555556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45960.093105555556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45960.093105555556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45960.093105555556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45960.093105555556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45960.093105555556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45960.093105555556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45960.093105555556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45960.093105555556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45960.093105555556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45960.093105555556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45960.093105555556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45960.093105555556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45960.093105555556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45960.093105555556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45960.093105555556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45960.093105555556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45960.093105555556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45960.093105555556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45960.093105555556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45960.093105555556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45960.093105555556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45960.093105555556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45960.093105555556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45960.093105555556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45960.093105555556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45960.093105555556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45960.093105555556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45960.093105555556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45960.093105555556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45960.093105555556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45960.093105555556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45960.093105555556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45960.093105555556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45960.093105555556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45960.093105555556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45960.093105555556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45960.093105555556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45960.093105555556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45960.093105555556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45960.093105555556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45960.093105555556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45960.093105555556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45960.093105555556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45960.093105555556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45960.093105555556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45960.093105555556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45960.093105555556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45960.093105555556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45960.093105555556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45960.093105555556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45960.093105555556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45960.093105555556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45960.093105555556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45960.093105555556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45960.093105555556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45960.093105555556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45960.093105555556</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0"/>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256.61238796295947</v>
      </c>
      <c r="H2" s="99">
        <v>45703.474768518521</v>
      </c>
      <c r="I2" s="99" t="str">
        <f>IFERROR(VLOOKUP(D2,DB!A:F,6,0),"")</f>
        <v>SCECO</v>
      </c>
      <c r="J2" s="99" t="str">
        <f>IFERROR(VLOOKUP(D2,DB!A:G,7,0),"")</f>
        <v>Dead</v>
      </c>
      <c r="K2" s="101" t="s">
        <v>39112</v>
      </c>
      <c r="L2" s="94" t="str">
        <f>IFERROR(VLOOKUP(D2,DB!A:I,9,0),"")</f>
        <v>Latis</v>
      </c>
    </row>
    <row r="3" spans="1:16" ht="15" customHeight="1">
      <c r="A3" s="119" t="s">
        <v>39113</v>
      </c>
      <c r="B3" s="119" t="str">
        <f>IFERROR(VLOOKUP(D3,DB!A:K,11,0),"")</f>
        <v>R4</v>
      </c>
      <c r="C3" s="120">
        <v>1</v>
      </c>
      <c r="D3" s="121" t="s">
        <v>37295</v>
      </c>
      <c r="E3" s="98" t="s">
        <v>39021</v>
      </c>
      <c r="F3" s="123">
        <v>45959.994444444441</v>
      </c>
      <c r="G3" s="124">
        <f ca="1">IFERROR(NOW()-F3,"")</f>
        <v>9.8661111114779487E-2</v>
      </c>
      <c r="H3" s="123">
        <v>45959.98940972222</v>
      </c>
      <c r="I3" s="119" t="str">
        <f>IFERROR(VLOOKUP(D3,DB!A:F,6,0),"")</f>
        <v>Generator-SG</v>
      </c>
      <c r="J3" s="119" t="str">
        <f>IFERROR(VLOOKUP(D3,DB!A:G,7,0),"")</f>
        <v>Dead</v>
      </c>
      <c r="K3" s="125" t="s">
        <v>39114</v>
      </c>
      <c r="L3" s="121" t="str">
        <f>IFERROR(VLOOKUP(D3,DB!A:I,9,0),"")</f>
        <v>Latis</v>
      </c>
    </row>
    <row r="4" spans="1:16" ht="15" customHeight="1">
      <c r="A4" s="119"/>
      <c r="B4" s="119" t="str">
        <f>IFERROR(VLOOKUP(D4,DB!A:K,11,0),"")</f>
        <v/>
      </c>
      <c r="C4" s="120"/>
      <c r="D4" s="94"/>
      <c r="E4" s="98"/>
      <c r="F4" s="123"/>
      <c r="G4" s="124">
        <f ca="1">IFERROR(NOW()-F4,"")</f>
        <v>45960.093105555556</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45960.093105555556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45960.093105555556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45960.093105555556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45960.093105555556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45960.093105555556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45960.093105555556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45960.093105555556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45960.093105555556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45960.093105555556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45960.093105555556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45960.093105555556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45960.093105555556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45960.093105555556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45960.093105555556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45960.093105555556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45960.093105555556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45960.093105555556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45960.093105555556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45960.093105555556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45960.093105555556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45960.093105555556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45960.093105555556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45960.093105555556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45960.093105555556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45960.093105555556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45960.093105555556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45960.093105555556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45960.093105555556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45960.093105555556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45960.093105555556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45960.093105555556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45960.093105555556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45960.093105555556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45960.093105555556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45960.093105555556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45960.093105555556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45960.093105555556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45960.093105555556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45960.093105555556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45960.093105555556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45960.093105555556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45960.093105555556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45960.093105555556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45960.093105555556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45960.093105555556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45960.093105555556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45960.093105555556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45960.093105555556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45960.093105555556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45960.093105555556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45960.093105555556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45960.093105555556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45960.093105555556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45960.093105555556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45960.093105555556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45960.093105555556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45960.093105555556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45960.093105555556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45960.093105555556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45960.093105555556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45960.093105555556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45960.093105555556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45960.093105555556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45960.093105555556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45960.093105555556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45960.093105555556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45960.093105555556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45960.093105555556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45960.093105555556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45960.093105555556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45960.093105555556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45960.093105555556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45960.093105555556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45960.093105555556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45960.093105555556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45960.093105555556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45960.093105555556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45960.093105555556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45960.093105555556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45960.093105555556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45960.093105555556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45960.093105555556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45960.093105555556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45960.093105555556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45960.093105555556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45960.093105555556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45960.093105555556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45960.093105555556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45960.093105555556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45960.093105555556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45960.093105555556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45960.093105555556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45960.093105555556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45960.093105555556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45960.093105555556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45960.093105555556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45960.093105555556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45960.093105555556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45960.093105555556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45960.093105555556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45960.093105555556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45960.093105555556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45960.093105555556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45960.093105555556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45960.093105555556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45960.093105555556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45960.093105555556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45960.093105555556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45960.093105555556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45960.093105555556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45960.093105555556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45960.093105555556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45960.093105555556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45960.093105555556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45960.093105555556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45960.093105555556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45960.093105555556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45960.093105555556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45960.093105555556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45960.093105555556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45960.093105555556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45960.093105555556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45960.093105555556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45960.093105555556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45960.093105555556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45960.093105555556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45960.093105555556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45960.093105555556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45960.093105555556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45960.093105555556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45960.093105555556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45960.093105555556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45960.093105555556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45960.093105555556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45960.093105555556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45960.093105555556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45960.093105555556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45960.093105555556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45960.093105555556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45960.093105555556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45960.093105555556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45960.093105555556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45960.093105555556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45960.093105555556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45960.093105555556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45960.093105555556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45960.093105555556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45960.093105555556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45960.093105555556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45960.093105555556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45960.093105555556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45960.093105555556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45960.093105555556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45960.093105555556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45960.093105555556</v>
      </c>
      <c r="H159" s="123"/>
      <c r="I159" s="119" t="str">
        <f>IFERROR(VLOOKUP(D159,DB!A:F,6,0),"")</f>
        <v/>
      </c>
      <c r="J159" s="119" t="str">
        <f>IFERROR(VLOOKUP(D159,DB!A:G,7,0),"")</f>
        <v/>
      </c>
      <c r="K159" s="125"/>
      <c r="L159" s="121" t="str">
        <f>IFERROR(VLOOKUP(D159,DB!A:I,9,0),"")</f>
        <v/>
      </c>
    </row>
    <row r="160" spans="1:12" ht="15" customHeight="1">
      <c r="A160" s="126"/>
      <c r="B160" s="126" t="str">
        <f>IFERROR(VLOOKUP(D160,DB!A:K,11,0),"")</f>
        <v/>
      </c>
      <c r="C160" s="127"/>
      <c r="D160" s="128"/>
      <c r="E160" s="129"/>
      <c r="F160" s="130"/>
      <c r="G160" s="131">
        <f ca="1">IFERROR(NOW()-F160,"")</f>
        <v>45960.093105555556</v>
      </c>
      <c r="H160" s="130"/>
      <c r="I160" s="126" t="str">
        <f>IFERROR(VLOOKUP(D160,DB!A:F,6,0),"")</f>
        <v/>
      </c>
      <c r="J160" s="126" t="str">
        <f>IFERROR(VLOOKUP(D160,DB!A:G,7,0),"")</f>
        <v/>
      </c>
      <c r="K160" s="132"/>
      <c r="L160" s="128" t="str">
        <f>IFERROR(VLOOKUP(D160,DB!A:I,9,0),"")</f>
        <v/>
      </c>
    </row>
  </sheetData>
  <dataValidations count="2">
    <dataValidation allowBlank="1" showInputMessage="1" showErrorMessage="1" sqref="E1" xr:uid="{A4F81451-56CC-4543-9497-104C4E44EE4B}"/>
    <dataValidation type="list" allowBlank="1" showInputMessage="1" showErrorMessage="1" sqref="E2:E5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D10" sqref="D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68.261045370367356</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39102</v>
      </c>
      <c r="F3" s="38">
        <v>45926.188877314817</v>
      </c>
      <c r="G3" s="144">
        <f t="shared" ref="G3" ca="1" si="0">IFERROR(NOW()-F3,"")</f>
        <v>33.90422824073903</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39102</v>
      </c>
      <c r="F4" s="153">
        <v>45948.661111111112</v>
      </c>
      <c r="G4" s="154">
        <f ca="1">IFERROR(NOW()-F4,"")</f>
        <v>11.431994444443262</v>
      </c>
      <c r="H4" s="153">
        <v>45948.661111111112</v>
      </c>
      <c r="I4" s="152" t="str">
        <f>IFERROR(VLOOKUP(D4,DB!A:F,6,0),"")</f>
        <v>SCECO</v>
      </c>
      <c r="J4" s="152" t="str">
        <f>IFERROR(VLOOKUP(D4,DB!A:G,7,0),"")</f>
        <v>Dead</v>
      </c>
      <c r="K4" s="152" t="s">
        <v>39120</v>
      </c>
      <c r="L4" s="152" t="str">
        <f>IFERROR(VLOOKUP(D4,DB!A:I,9,0),"")</f>
        <v>Latis</v>
      </c>
    </row>
    <row r="5" spans="1:13" ht="15">
      <c r="A5" s="152" t="s">
        <v>39121</v>
      </c>
      <c r="B5" s="152" t="str">
        <f>IFERROR(VLOOKUP(D5,DB!A:K,11,0),"")</f>
        <v>R5</v>
      </c>
      <c r="C5" s="152">
        <v>1</v>
      </c>
      <c r="D5" s="152" t="s">
        <v>33497</v>
      </c>
      <c r="E5" s="152" t="s">
        <v>39102</v>
      </c>
      <c r="F5" s="153">
        <v>45960.049467592595</v>
      </c>
      <c r="G5" s="154">
        <f ca="1">IFERROR(NOW()-F5,"")</f>
        <v>4.3637962960929144E-2</v>
      </c>
      <c r="H5" s="153">
        <v>45960.035173611112</v>
      </c>
      <c r="I5" s="152" t="str">
        <f>IFERROR(VLOOKUP(D5,DB!A:F,6,0),"")</f>
        <v>Generator-SG</v>
      </c>
      <c r="J5" s="152" t="str">
        <f>IFERROR(VLOOKUP(D5,DB!A:G,7,0),"")</f>
        <v>Good</v>
      </c>
      <c r="K5" s="152" t="s">
        <v>39122</v>
      </c>
      <c r="L5" s="152" t="str">
        <f>IFERROR(VLOOKUP(D5,DB!A:I,9,0),"")</f>
        <v>Latis</v>
      </c>
    </row>
    <row r="6" spans="1:13" ht="15">
      <c r="A6" s="152" t="s">
        <v>39123</v>
      </c>
      <c r="B6" s="152" t="str">
        <f>IFERROR(VLOOKUP(D6,DB!A:K,11,0),"")</f>
        <v>R5</v>
      </c>
      <c r="C6" s="152">
        <v>1</v>
      </c>
      <c r="D6" s="152" t="s">
        <v>38269</v>
      </c>
      <c r="E6" s="152" t="s">
        <v>39021</v>
      </c>
      <c r="F6" s="153">
        <v>45960.022858796299</v>
      </c>
      <c r="G6" s="154">
        <f ca="1">IFERROR(NOW()-F6,"")</f>
        <v>7.0246759256406222E-2</v>
      </c>
      <c r="H6" s="153">
        <v>45959.670347222222</v>
      </c>
      <c r="I6" s="152" t="str">
        <f>IFERROR(VLOOKUP(D6,DB!A:F,6,0),"")</f>
        <v>SCECO</v>
      </c>
      <c r="J6" s="152" t="str">
        <f>IFERROR(VLOOKUP(D6,DB!A:G,7,0),"")</f>
        <v>Haj Removal</v>
      </c>
      <c r="K6" s="152" t="s">
        <v>39124</v>
      </c>
      <c r="L6" s="152" t="str">
        <f>IFERROR(VLOOKUP(D6,DB!A:I,9,0),"")</f>
        <v>Latis</v>
      </c>
    </row>
    <row r="7" spans="1:13" ht="15">
      <c r="A7" s="152"/>
      <c r="B7" s="152" t="str">
        <f>IFERROR(VLOOKUP(D7,DB!A:K,11,0),"")</f>
        <v/>
      </c>
      <c r="C7" s="152"/>
      <c r="D7" s="152"/>
      <c r="E7" s="152"/>
      <c r="F7" s="153"/>
      <c r="G7" s="154">
        <f ca="1">IFERROR(NOW()-F7,"")</f>
        <v>45960.093105555556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45960.093105555556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45960.093105555556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45960.093105555556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45960.093105555556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45960.093105555556</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45960.093105555556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45960.093105555556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45960.093105555556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45960.093105555556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45960.093105555556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45960.093105555556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45960.093105555556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45960.093105555556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45960.093105555556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45960.093105555556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45960.093105555556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45960.093105555556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45960.093105555556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45960.093105555556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45960.093105555556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45960.093105555556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45960.093105555556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45960.093105555556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45960.093105555556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45960.093105555556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45960.093105555556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45960.093105555556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45960.093105555556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45960.093105555556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45960.093105555556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45960.093105555556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45960.093105555556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45960.093105555556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45960.093105555556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45960.093105555556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45960.093105555556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45960.093105555556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45960.093105555556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45960.093105555556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45960.093105555556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45960.093105555556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45960.093105555556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45960.093105555556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45960.093105555556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45960.093105555556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45960.093105555556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45960.093105555556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45960.093105555556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45960.093105555556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45960.093105555556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45960.093105555556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45960.093105555556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45960.093105555556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45960.093105555556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45960.093105555556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45960.093105555556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45960.093105555556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45960.093105555556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45960.093105555556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45960.093105555556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45960.093105555556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45960.093105555556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45960.093105555556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45960.093105555556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45960.093105555556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45960.093105555556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45960.093105555556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45960.093105555556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45960.093105555556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45960.093105555556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45960.093105555556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45960.093105555556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45960.093105555556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45960.093105555556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45960.093105555556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45960.093105555556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45960.093105555556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45960.093105555556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45960.093105555556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45960.093105555556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45960.093105555556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45960.093105555556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45960.093105555556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45960.093105555556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45960.093105555556</v>
      </c>
      <c r="H92" s="153"/>
      <c r="I92" s="152" t="str">
        <f>IFERROR(VLOOKUP(D92,DB!A:F,6,0),"")</f>
        <v/>
      </c>
      <c r="J92" s="152" t="str">
        <f>IFERROR(VLOOKUP(D92,DB!A:G,7,0),"")</f>
        <v/>
      </c>
      <c r="K92" s="152"/>
      <c r="L92" s="152" t="str">
        <f>IFERROR(VLOOKUP(D92,DB!A:I,9,0),"")</f>
        <v/>
      </c>
    </row>
    <row r="93" spans="1:12" ht="15">
      <c r="A93" s="158"/>
      <c r="B93" s="158" t="str">
        <f>IFERROR(VLOOKUP(D93,DB!A:K,11,0),"")</f>
        <v/>
      </c>
      <c r="C93" s="158"/>
      <c r="D93" s="158"/>
      <c r="E93" s="158"/>
      <c r="F93" s="159"/>
      <c r="G93" s="160">
        <f ca="1">IFERROR(NOW()-F93,"")</f>
        <v>45960.093105555556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45960.093105555556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45960.093105555556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45960.093105555556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45960.093105555556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45960.093105555556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45960.093105555556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45960.093105555556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45960.093105555556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45960.093105555556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45960.093105555556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45960.093105555556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45960.093105555556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45960.093105555556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45960.093105555556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45960.093105555556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45960.093105555556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45960.093105555556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45960.093105555556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45960.093105555556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45960.093105555556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45960.093105555556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45960.093105555556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45960.093105555556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45960.093105555556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45960.093105555556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45960.093105555556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45960.093105555556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45960.093105555556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45960.093105555556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45960.093105555556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45960.093105555556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45960.093105555556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45960.093105555556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45960.093105555556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45960.093105555556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45960.093105555556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45960.093105555556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45960.093105555556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45960.093105555556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45960.093105555556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45960.093105555556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45960.093105555556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45960.093105555556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45960.093105555556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45960.093105555556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45960.093105555556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45960.093105555556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45960.093105555556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45960.093105555556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45960.093105555556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45960.093105555556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45960.093105555556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45960.093105555556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45960.093105555556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45960.093105555556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45960.093105555556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45960.093105555556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45960.093105555556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45960.093105555556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45960.093105555556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45960.093105555556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45960.093105555556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45960.093105555556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45960.093105555556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45960.093105555556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45960.093105555556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45960.093105555556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45960.093105555556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45960.093105555556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45960.093105555556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45960.093105555556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45960.093105555556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45960.093105555556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45960.093105555556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45960.093105555556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45960.093105555556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45960.093105555556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45960.093105555556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45960.093105555556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45960.093105555556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45960.093105555556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45960.093105555556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45960.093105555556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45960.093105555556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45960.093105555556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45960.093105555556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45960.093105555556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45960.093105555556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45960.093105555556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45960.093105555556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45960.093105555556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45960.093105555556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45960.093105555556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45960.093105555556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45960.093105555556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45960.093105555556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45960.093105555556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45960.093105555556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45960.093105555556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45960.093105555556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45960.093105555556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45960.093105555556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45960.093105555556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45960.093105555556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45960.093105555556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45960.093105555556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45960.093105555556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45960.093105555556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45960.093105555556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45960.093105555556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45960.093105555556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45960.093105555556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45960.093105555556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45960.093105555556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45960.093105555556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45960.093105555556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45960.093105555556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45960.093105555556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45960.093105555556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45960.093105555556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45960.093105555556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45960.093105555556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45960.093105555556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45960.093105555556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45960.093105555556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45960.093105555556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45960.093105555556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45960.093105555556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45960.093105555556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45960.093105555556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45960.093105555556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45960.093105555556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45960.093105555556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45960.093105555556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45960.093105555556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45960.093105555556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45960.093105555556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45960.093105555556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45960.093105555556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45960.093105555556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45960.093105555556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45960.093105555556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45960.093105555556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45960.093105555556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45960.093105555556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45960.093105555556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45960.093105555556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45960.093105555556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45960.093105555556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45960.093105555556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45960.093105555556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45960.093105555556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45960.093105555556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45960.093105555556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45960.093105555556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45960.093105555556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45960.093105555556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45960.093105555556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45960.093105555556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45960.093105555556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45960.093105555556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45960.093105555556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45960.093105555556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45960.093105555556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45960.093105555556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45960.093105555556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45960.093105555556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45960.093105555556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45960.093105555556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45960.093105555556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45960.093105555556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45960.093105555556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45960.093105555556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45960.093105555556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45960.093105555556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45960.093105555556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45960.093105555556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45960.093105555556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45960.093105555556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45960.093105555556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45960.093105555556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45960.093105555556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45960.093105555556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45960.093105555556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45960.093105555556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45960.093105555556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45960.093105555556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45960.093105555556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45960.093105555556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45960.093105555556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45960.093105555556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45960.093105555556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45960.093105555556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45960.093105555556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45960.093105555556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45960.093105555556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45960.093105555556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45960.093105555556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45960.093105555556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45960.093105555556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45960.093105555556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45960.093105555556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45960.093105555556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45960.093105555556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45960.093105555556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45960.093105555556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45960.093105555556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45960.093105555556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45960.093105555556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45960.093105555556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45960.093105555556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45960.093105555556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45960.093105555556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45960.093105555556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45960.093105555556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45960.093105555556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45960.093105555556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45960.093105555556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45960.093105555556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45960.093105555556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45960.093105555556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45960.093105555556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45960.093105555556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45960.093105555556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45960.093105555556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45960.093105555556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45960.093105555556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45960.093105555556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45960.093105555556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45960.093105555556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45960.093105555556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45960.093105555556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45960.093105555556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45960.093105555556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45960.093105555556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45960.093105555556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45960.093105555556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45960.093105555556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45960.093105555556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45960.093105555556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45960.093105555556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45960.093105555556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45960.093105555556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45960.093105555556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45960.093105555556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45960.093105555556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45960.093105555556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45960.093105555556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45960.093105555556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45960.093105555556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45960.093105555556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45960.093105555556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45960.093105555556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45960.093105555556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45960.093105555556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45960.093105555556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45960.093105555556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45960.093105555556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45960.093105555556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45960.093105555556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45960.093105555556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45960.093105555556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45960.093105555556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45960.093105555556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45960.093105555556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45960.093105555556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45960.093105555556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45960.093105555556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45960.093105555556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45960.093105555556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45960.093105555556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45960.093105555556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45960.093105555556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45960.093105555556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45960.093105555556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45960.093105555556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45960.093105555556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45960.093105555556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45960.093105555556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45960.093105555556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45960.093105555556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45960.093105555556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45960.093105555556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45960.093105555556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45960.093105555556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45960.093105555556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45960.093105555556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45960.093105555556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45960.093105555556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45960.093105555556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45960.093105555556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45960.093105555556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45960.093105555556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45960.093105555556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45960.093105555556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45960.093105555556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45960.093105555556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45960.093105555556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45960.093105555556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45960.093105555556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45960.093105555556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45960.093105555556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45960.093105555556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45960.093105555556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45960.093105555556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45960.093105555556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45960.093105555556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45960.093105555556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45960.093105555556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45960.093105555556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45960.093105555556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45960.093105555556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45960.093105555556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45960.093105555556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45960.093105555556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45960.093105555556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45960.093105555556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45960.093105555556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45960.093105555556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45960.093105555556</v>
      </c>
      <c r="H413" s="159"/>
      <c r="I413" s="158" t="str">
        <f>IFERROR(VLOOKUP(D413,DB!A:F,6,0),"")</f>
        <v/>
      </c>
      <c r="J413" s="158" t="str">
        <f>IFERROR(VLOOKUP(D413,DB!A:G,7,0),"")</f>
        <v/>
      </c>
      <c r="K413" s="158"/>
      <c r="L413" s="158" t="str">
        <f>IFERROR(VLOOKUP(D413,DB!A:I,9,0),"")</f>
        <v/>
      </c>
    </row>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23" ht="15"/>
    <row r="524" ht="15"/>
    <row r="526" ht="15"/>
    <row r="527" ht="15"/>
    <row r="528" ht="15"/>
    <row r="529" ht="15"/>
    <row r="531" ht="15"/>
    <row r="532" ht="15"/>
    <row r="539" ht="15"/>
    <row r="540" ht="15"/>
    <row r="541" ht="15"/>
    <row r="542" ht="15"/>
    <row r="543" ht="15"/>
    <row r="544" ht="15"/>
    <row r="547" ht="15"/>
    <row r="548" ht="15"/>
    <row r="549" ht="15"/>
    <row r="550" ht="15"/>
    <row r="551" ht="15"/>
    <row r="552" ht="15"/>
    <row r="553" ht="15"/>
    <row r="554" ht="15"/>
    <row r="555" ht="15"/>
    <row r="556" ht="15"/>
    <row r="557" ht="15"/>
    <row r="558"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4" ht="15"/>
    <row r="615" ht="15"/>
    <row r="652" ht="15"/>
    <row r="653" ht="15"/>
    <row r="654" ht="15"/>
    <row r="655" ht="15"/>
    <row r="656" ht="15"/>
    <row r="657" ht="15"/>
    <row r="658" ht="15"/>
    <row r="659" ht="15"/>
    <row r="660" ht="15"/>
    <row r="661"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80" ht="15"/>
    <row r="781" ht="15"/>
    <row r="951" ht="15"/>
    <row r="952" ht="15"/>
    <row r="953" ht="15"/>
    <row r="954" ht="15"/>
    <row r="955" ht="15"/>
    <row r="956" ht="15"/>
    <row r="962" ht="15"/>
    <row r="963" ht="15"/>
    <row r="964" ht="15"/>
    <row r="965" ht="15"/>
    <row r="966" ht="15"/>
    <row r="967" ht="15"/>
    <row r="968"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9" ht="15"/>
    <row r="1020" ht="15"/>
    <row r="1026" ht="15"/>
    <row r="1027" ht="15"/>
    <row r="1029" ht="15"/>
    <row r="1030" ht="15"/>
    <row r="1031" ht="15"/>
    <row r="1032" ht="15"/>
    <row r="1033" ht="15"/>
    <row r="1034" ht="15"/>
    <row r="1035" ht="15"/>
    <row r="1037" ht="15"/>
    <row r="1038" ht="15"/>
    <row r="1039"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8" ht="15"/>
    <row r="1109" ht="15"/>
    <row r="1110" ht="15"/>
    <row r="1111" ht="15"/>
    <row r="1112" ht="15"/>
    <row r="1113" ht="15"/>
    <row r="1114"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4"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7" ht="15"/>
    <row r="1158" ht="15"/>
    <row r="1159" ht="15"/>
    <row r="1160" ht="15"/>
    <row r="1161" ht="15"/>
    <row r="1162" ht="15"/>
    <row r="1163" ht="15"/>
    <row r="1164" ht="15"/>
    <row r="1165" ht="15"/>
    <row r="1166" ht="15"/>
    <row r="1174" ht="15"/>
    <row r="1175" ht="15"/>
    <row r="1178" ht="15"/>
    <row r="1179" ht="15"/>
    <row r="1180" ht="15"/>
    <row r="1181" ht="15"/>
    <row r="1182" ht="15"/>
    <row r="1183" ht="15"/>
    <row r="1184" ht="15"/>
    <row r="1185" ht="15"/>
    <row r="1188" ht="15"/>
    <row r="1189" ht="15"/>
    <row r="1190" ht="15"/>
    <row r="1191" ht="15"/>
    <row r="1192" ht="15"/>
    <row r="1193" ht="15"/>
    <row r="1194" ht="15"/>
    <row r="1195" ht="15"/>
    <row r="1196" ht="15"/>
    <row r="1197" ht="15"/>
    <row r="1198" ht="15"/>
    <row r="1199" ht="15"/>
    <row r="1201" ht="15"/>
    <row r="1202" ht="15"/>
    <row r="1203" ht="15"/>
    <row r="1206" ht="15"/>
    <row r="1208" ht="15"/>
    <row r="1210" ht="15"/>
    <row r="1213" ht="15"/>
    <row r="1214" ht="15"/>
    <row r="1215" ht="15"/>
    <row r="1217" ht="15"/>
    <row r="1219" ht="15"/>
    <row r="1220" ht="15"/>
    <row r="1221" ht="15"/>
    <row r="1222" ht="15"/>
    <row r="1223" ht="15"/>
    <row r="1225" ht="15"/>
    <row r="1226" ht="15"/>
    <row r="1227" ht="15"/>
    <row r="1228" ht="15"/>
    <row r="1230" ht="15"/>
    <row r="1232" ht="15"/>
    <row r="1233" ht="15"/>
    <row r="1235" ht="15"/>
    <row r="1236" ht="15"/>
    <row r="1237" ht="15"/>
    <row r="1238" ht="15"/>
    <row r="1240" ht="15"/>
    <row r="1242" ht="15"/>
    <row r="1243" ht="15"/>
    <row r="1244" ht="15"/>
    <row r="1245" ht="15"/>
    <row r="1247" ht="15"/>
    <row r="1248" ht="15"/>
    <row r="1249" ht="15"/>
    <row r="1250" ht="15"/>
    <row r="1251" ht="15"/>
    <row r="1252" ht="15"/>
    <row r="1253" ht="15"/>
    <row r="1256" ht="15"/>
    <row r="1258" ht="15"/>
    <row r="1259" ht="15"/>
    <row r="1260" ht="15"/>
    <row r="1261" ht="15"/>
    <row r="1262" ht="15"/>
    <row r="1263" ht="15"/>
    <row r="1264" ht="15"/>
    <row r="1265" ht="15"/>
    <row r="1268" ht="15"/>
    <row r="1269" ht="15"/>
    <row r="1271" ht="15"/>
    <row r="1273" ht="15"/>
    <row r="1274" ht="15"/>
    <row r="1275" ht="15"/>
    <row r="1276" ht="15"/>
    <row r="1277" ht="15"/>
    <row r="1281" ht="15"/>
    <row r="1282" ht="15"/>
    <row r="1284" ht="15"/>
    <row r="1285" ht="15"/>
    <row r="1288" ht="15"/>
    <row r="1289" ht="15"/>
    <row r="1293" ht="15"/>
    <row r="1300" ht="15"/>
  </sheetData>
  <dataValidations count="2">
    <dataValidation allowBlank="1" showInputMessage="1" showErrorMessage="1" sqref="E1" xr:uid="{920C6338-E771-4DAE-8C89-92A9093EA4DE}"/>
    <dataValidation type="list" allowBlank="1" showInputMessage="1" showErrorMessage="1" sqref="E2:E41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69"/>
      <c r="E2" s="106"/>
      <c r="F2" s="107"/>
      <c r="G2" s="77">
        <f ca="1">IFERROR(NOW()-F2,"-")</f>
        <v>45960.093105555556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45960.093105555556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45960.093105555556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45960.093105555556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45960.093105555556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45960.093105555556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45960.093105555556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45960.093105555556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45960.093105555556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45960.093105555556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45960.093105555556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45960.093105555556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45960.093105555556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45960.093105555556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45960.093105555556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45960.093105555556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45960.093105555556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45960.093105555556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45960.093105555556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45960.093105555556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45960.093105555556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45960.093105555556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45960.093105555556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45960.093105555556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45960.093105555556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45960.093105555556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45960.093105555556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45960.093105555556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45960.093105555556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45960.093105555556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45960.093105555556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45960.093105555556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45960.093105555556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45960.093105555556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45960.093105555556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45960.093105555556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45960.093105555556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45960.093105555556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45960.093105555556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45960.093105555556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45960.093105555556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45960.093105555556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45960.093105555556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45960.093105555556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45960.093105555556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45960.093105555556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45960.093105555556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45960.093105555556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45960.093105555556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45960.093105555556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45960.093105555556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45960.093105555556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45960.093105555556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45960.093105555556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45960.093105555556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45960.093105555556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45960.093105555556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45960.093105555556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45960.093105555556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45960.093105555556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45960.093105555556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45960.093105555556</v>
      </c>
      <c r="H63" s="107"/>
      <c r="I63" s="103" t="str">
        <f>IFERROR(VLOOKUP(D63,DB!A:F,6,0),"")</f>
        <v/>
      </c>
      <c r="J63" s="102" t="str">
        <f>IFERROR(VLOOKUP(D63,DB!A:G,7,0),"")</f>
        <v/>
      </c>
      <c r="K63" s="108"/>
      <c r="L63" s="109" t="str">
        <f>IFERROR(VLOOKUP(D63,DB!A:I,9,0),"")</f>
        <v/>
      </c>
    </row>
  </sheetData>
  <dataValidations count="2">
    <dataValidation allowBlank="1" showInputMessage="1" showErrorMessage="1" sqref="E1" xr:uid="{380493DB-286A-4683-AF55-C78F04945A49}"/>
    <dataValidation type="list" allowBlank="1" showInputMessage="1" showErrorMessage="1" sqref="E2:E6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2025-10-29T23:14:21Z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